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19320" windowHeight="11640" tabRatio="804" firstSheet="2" activeTab="2"/>
  </bookViews>
  <sheets>
    <sheet name="Д 47 (2)_базовая" sheetId="76" state="hidden" r:id="rId1"/>
    <sheet name="Д 47 (3)_базовая" sheetId="77" state="hidden" r:id="rId2"/>
    <sheet name="Лист 1" sheetId="94" r:id="rId3"/>
  </sheets>
  <definedNames>
    <definedName name="_xlnm.Print_Area" localSheetId="2">'Лист 1'!$A$1:$J$118</definedName>
  </definedNames>
  <calcPr calcId="125725"/>
</workbook>
</file>

<file path=xl/calcChain.xml><?xml version="1.0" encoding="utf-8"?>
<calcChain xmlns="http://schemas.openxmlformats.org/spreadsheetml/2006/main">
  <c r="F106" i="94"/>
  <c r="E10" i="77" l="1"/>
  <c r="E10" i="76"/>
  <c r="G36" i="77" l="1"/>
  <c r="G36" i="76"/>
  <c r="G32" i="77" l="1"/>
  <c r="J32" s="1"/>
  <c r="G52"/>
  <c r="J52" s="1"/>
  <c r="E82"/>
  <c r="H71"/>
  <c r="H69"/>
  <c r="H68"/>
  <c r="J67"/>
  <c r="H67"/>
  <c r="G65"/>
  <c r="F65"/>
  <c r="E65"/>
  <c r="J64"/>
  <c r="H64"/>
  <c r="H52"/>
  <c r="J51"/>
  <c r="H51"/>
  <c r="J50"/>
  <c r="H50"/>
  <c r="J49"/>
  <c r="H49"/>
  <c r="J48"/>
  <c r="H48"/>
  <c r="J47"/>
  <c r="H47"/>
  <c r="J44"/>
  <c r="H44"/>
  <c r="J43"/>
  <c r="H43"/>
  <c r="H42"/>
  <c r="J41"/>
  <c r="H41"/>
  <c r="J36"/>
  <c r="H36"/>
  <c r="J35"/>
  <c r="H35"/>
  <c r="G33"/>
  <c r="F33"/>
  <c r="F30" s="1"/>
  <c r="E33"/>
  <c r="E30" s="1"/>
  <c r="H32"/>
  <c r="J29"/>
  <c r="H29"/>
  <c r="J28"/>
  <c r="H28"/>
  <c r="H27"/>
  <c r="J26"/>
  <c r="H26"/>
  <c r="G24"/>
  <c r="F24"/>
  <c r="E24"/>
  <c r="H23"/>
  <c r="J22"/>
  <c r="H22"/>
  <c r="G20"/>
  <c r="F20"/>
  <c r="E20"/>
  <c r="H19"/>
  <c r="J18"/>
  <c r="H18"/>
  <c r="H16" s="1"/>
  <c r="G16"/>
  <c r="F16"/>
  <c r="E16"/>
  <c r="G32" i="76"/>
  <c r="G52"/>
  <c r="J52" s="1"/>
  <c r="E82"/>
  <c r="H71"/>
  <c r="H69"/>
  <c r="H68"/>
  <c r="J67"/>
  <c r="H67"/>
  <c r="G65"/>
  <c r="F65"/>
  <c r="E65"/>
  <c r="J64"/>
  <c r="H64"/>
  <c r="H52"/>
  <c r="J51"/>
  <c r="H51"/>
  <c r="J50"/>
  <c r="H50"/>
  <c r="J49"/>
  <c r="H49"/>
  <c r="J48"/>
  <c r="H48"/>
  <c r="J47"/>
  <c r="H47"/>
  <c r="J44"/>
  <c r="H44"/>
  <c r="J43"/>
  <c r="H43"/>
  <c r="H42"/>
  <c r="J41"/>
  <c r="H41"/>
  <c r="J36"/>
  <c r="H36"/>
  <c r="H35"/>
  <c r="J35"/>
  <c r="G33"/>
  <c r="F33"/>
  <c r="F30" s="1"/>
  <c r="E33"/>
  <c r="E30" s="1"/>
  <c r="J32"/>
  <c r="H32"/>
  <c r="J29"/>
  <c r="H29"/>
  <c r="J28"/>
  <c r="H28"/>
  <c r="H27"/>
  <c r="J26"/>
  <c r="H26"/>
  <c r="G24"/>
  <c r="F24"/>
  <c r="E24"/>
  <c r="H23"/>
  <c r="J22"/>
  <c r="H22"/>
  <c r="G20"/>
  <c r="F20"/>
  <c r="E20"/>
  <c r="H19"/>
  <c r="J18"/>
  <c r="H18"/>
  <c r="G16"/>
  <c r="F16"/>
  <c r="E16"/>
  <c r="H65" l="1"/>
  <c r="G30"/>
  <c r="E14" i="77"/>
  <c r="G30"/>
  <c r="H65"/>
  <c r="H33"/>
  <c r="H30" s="1"/>
  <c r="H24"/>
  <c r="H20"/>
  <c r="F14"/>
  <c r="F70" s="1"/>
  <c r="F72" s="1"/>
  <c r="H20" i="76"/>
  <c r="H24"/>
  <c r="H16"/>
  <c r="E14"/>
  <c r="E70" s="1"/>
  <c r="E72" s="1"/>
  <c r="G14" i="77"/>
  <c r="G70" s="1"/>
  <c r="G72" s="1"/>
  <c r="E70"/>
  <c r="E72" s="1"/>
  <c r="J70"/>
  <c r="F14" i="76"/>
  <c r="F70" s="1"/>
  <c r="F72" s="1"/>
  <c r="H33"/>
  <c r="H30" s="1"/>
  <c r="G14"/>
  <c r="J70"/>
  <c r="G70" l="1"/>
  <c r="G72" s="1"/>
  <c r="H14" i="77"/>
  <c r="H70" s="1"/>
  <c r="H72" s="1"/>
  <c r="H14" i="76"/>
  <c r="H70" s="1"/>
  <c r="H72" s="1"/>
  <c r="E73" i="77"/>
  <c r="E73" i="76"/>
</calcChain>
</file>

<file path=xl/sharedStrings.xml><?xml version="1.0" encoding="utf-8"?>
<sst xmlns="http://schemas.openxmlformats.org/spreadsheetml/2006/main" count="491" uniqueCount="183">
  <si>
    <t xml:space="preserve">Отчет </t>
  </si>
  <si>
    <t>Вид услуги</t>
  </si>
  <si>
    <t>начислено, руб.</t>
  </si>
  <si>
    <t>собрано, руб.</t>
  </si>
  <si>
    <t>затраты, руб.</t>
  </si>
  <si>
    <t>1.</t>
  </si>
  <si>
    <t>2.</t>
  </si>
  <si>
    <t>2.1.</t>
  </si>
  <si>
    <t>2.2.</t>
  </si>
  <si>
    <t>-</t>
  </si>
  <si>
    <t>2.3.</t>
  </si>
  <si>
    <t>2.4.</t>
  </si>
  <si>
    <t>2.5.</t>
  </si>
  <si>
    <t>2.6.</t>
  </si>
  <si>
    <t>2.7.</t>
  </si>
  <si>
    <t>3.</t>
  </si>
  <si>
    <t>4.</t>
  </si>
  <si>
    <t xml:space="preserve">Техническое обслуживание домофона, руб. </t>
  </si>
  <si>
    <t>в том числе:</t>
  </si>
  <si>
    <t>ООО Управляющая Компания Многопрофильная «Новый город» 
Юридический адрес: 664050, г. Иркутск, ул. Дыбовского, д.8/8
ИНН 3811142410 КПП 381101001
ОГРН 1103850026136
р/счет 40702810018350068954
Байкальский банк СБ РФ г. Иркутск
к/счет 30101810900000000607
БИК 042520607
Тел. (3952) 48-59-82, (3952) 48-59-53
Электронная почта: office@ng-ukom.ru</t>
  </si>
  <si>
    <t>Задолженность жителей, руб.</t>
  </si>
  <si>
    <t>5=2-3</t>
  </si>
  <si>
    <t>5.</t>
  </si>
  <si>
    <t>6.</t>
  </si>
  <si>
    <t>7.</t>
  </si>
  <si>
    <t>10.</t>
  </si>
  <si>
    <t>/_____________________________/</t>
  </si>
  <si>
    <t>подпись</t>
  </si>
  <si>
    <t>расшифровка</t>
  </si>
  <si>
    <t>11.</t>
  </si>
  <si>
    <t>Сантехнические работы</t>
  </si>
  <si>
    <t>Электромонтажные работы</t>
  </si>
  <si>
    <t>Ремонтно-отделочные работы</t>
  </si>
  <si>
    <t>с 01.01.2015г. по 31.12.2015г</t>
  </si>
  <si>
    <t>Результат по МКД 
в разрезе услуг
"+" - экономия
"-" - убытки</t>
  </si>
  <si>
    <t>6=2-4</t>
  </si>
  <si>
    <t>ОБЩАЯ ПЛОЩАДЬ МКД, кв.м</t>
  </si>
  <si>
    <t>Площадь ЖИЛЫХ помещений, кв.м</t>
  </si>
  <si>
    <t>Площадь НЕЖИЛЫХ помещений, кв.м</t>
  </si>
  <si>
    <t>Площаль мест общего пользования (МОП), кв.м</t>
  </si>
  <si>
    <t>КОММУНАЛЬНЫЕ УСЛУГИ,</t>
  </si>
  <si>
    <t xml:space="preserve"> - Отопление, руб.</t>
  </si>
  <si>
    <t>начисления 2015 год, руб.</t>
  </si>
  <si>
    <t>перерасчеты в 2015г. за предыдущие годы</t>
  </si>
  <si>
    <t xml:space="preserve"> - Горячее водоснабжение, руб.</t>
  </si>
  <si>
    <t xml:space="preserve"> - Холодное водоснабжение, руб.</t>
  </si>
  <si>
    <t xml:space="preserve"> - Водоотведение, руб.</t>
  </si>
  <si>
    <t xml:space="preserve"> - Электрическая энергия, руб.</t>
  </si>
  <si>
    <t>СОДЕРЖАНИЕ ОБЩЕГО ИМУЩЕСТВА И УПРАВЛЕНИЕ МКД,</t>
  </si>
  <si>
    <t>Управление многоквартирным домом, руб.</t>
  </si>
  <si>
    <r>
      <t xml:space="preserve">увеличено на </t>
    </r>
    <r>
      <rPr>
        <b/>
        <sz val="11"/>
        <color rgb="FFFF0000"/>
        <rFont val="Calibri"/>
        <family val="2"/>
        <charset val="204"/>
        <scheme val="minor"/>
      </rPr>
      <t>18%</t>
    </r>
  </si>
  <si>
    <t>Содержание общего имущества, руб.</t>
  </si>
  <si>
    <t>Обслуживание инженерных сетей многоквартирного дома, руб./м2</t>
  </si>
  <si>
    <t>Уборка придомовой территории,руб./м2</t>
  </si>
  <si>
    <t xml:space="preserve">уборка придомовой территории, руб. </t>
  </si>
  <si>
    <t>вывоз снега, руб.</t>
  </si>
  <si>
    <t>озеленение придомовой территории, руб.</t>
  </si>
  <si>
    <t>Техническое обслуживание водомерного узла, руб.</t>
  </si>
  <si>
    <t>Обслуживание пожарной сигнализации</t>
  </si>
  <si>
    <t>Техническое обслуживание лифтового хозяйства, страхование лифтов, руб.</t>
  </si>
  <si>
    <t>Техническое обслуживание и ремонт повысительных насосных станций холодного водоснабжения, руб.</t>
  </si>
  <si>
    <t>Вывоз ТБО и содержание контейнерной площадки, руб.</t>
  </si>
  <si>
    <t>Аварийно- диспетчерское сопровождение, руб.</t>
  </si>
  <si>
    <t>Уборка мест общего пользования, руб.</t>
  </si>
  <si>
    <t>Текущий ремонт мест общего пользования, руб.</t>
  </si>
  <si>
    <t xml:space="preserve">Замена датчиков давления </t>
  </si>
  <si>
    <t xml:space="preserve"> -</t>
  </si>
  <si>
    <t>Приобретение и монтаж  малых форм</t>
  </si>
  <si>
    <t>Подключение системы пожарной безопасности</t>
  </si>
  <si>
    <t>Итого за 2015 год, руб.</t>
  </si>
  <si>
    <t>Погашение задолженности 2014 года в 2015году, руб.</t>
  </si>
  <si>
    <t xml:space="preserve">сальдо на 01.01.2015г. откорректировано в соотв.с Отчетом за 2014г.и, соотв., оплаты </t>
  </si>
  <si>
    <t>Всего на 01.01.2016г.  (п.6 + п.7), руб.</t>
  </si>
  <si>
    <t>Собираемость за весь период (гр.3 п.8 / гр.2 п.8), %</t>
  </si>
  <si>
    <t>Статья "Текущий ремонт":</t>
  </si>
  <si>
    <t>Статья "Доходы от сдачи в аренду МОП":</t>
  </si>
  <si>
    <t>Проценты, уплаченные УК за пользование чужими денежными средствами и расходы по оплате государственной пошлины - решение арбитражного суда от 27.08.2014г. и 02.09.2014г. в пользу РСО (ресурсоснабжающей организации):</t>
  </si>
  <si>
    <t>Израсходовано поступивших средств в 2015 год:  0,00 р.</t>
  </si>
  <si>
    <t xml:space="preserve">Дополнительные услуги, руб.:
</t>
  </si>
  <si>
    <t>Замена доводчика на входной двери МКД</t>
  </si>
  <si>
    <t>Работы по восстановлению и ремонту системы видеонаблюдения</t>
  </si>
  <si>
    <t>Остаток средств по статье "Доходы от сдачи в аренду МОП" за 2014г.:0,00  р.</t>
  </si>
  <si>
    <t>Начислено арендаторам в 2015 год: 0,00  р.</t>
  </si>
  <si>
    <t>Остаток средств в распоряжении собственников за 2015 год: 0,00 р.</t>
  </si>
  <si>
    <t>Монтаж электроосвещения спортивного корта</t>
  </si>
  <si>
    <t>Установка системы видеонаблюдения</t>
  </si>
  <si>
    <t>Сервисное обслуживание системы пожарной сигнализации</t>
  </si>
  <si>
    <t>2.8.</t>
  </si>
  <si>
    <t>2.9.</t>
  </si>
  <si>
    <t xml:space="preserve">Услуга круглосуточного контроля затопления </t>
  </si>
  <si>
    <t xml:space="preserve"> </t>
  </si>
  <si>
    <t>Техническое обслуживание и ремонт ИТП, снятие показаний с КПУ</t>
  </si>
  <si>
    <t>ок</t>
  </si>
  <si>
    <t>Остаток средств по статье "Текущий ремонт" за 2014 год: 103832,37  руб.</t>
  </si>
  <si>
    <t>(Долг собственников на 01.01.2015г.: 16606,19 руб.)</t>
  </si>
  <si>
    <t xml:space="preserve">на 01.01.2016 остаток средств по ст."Текущий ремонт" : 204724,23  р. </t>
  </si>
  <si>
    <t>(Долг собственников на 01.01.2016: 29330,07  р.)</t>
  </si>
  <si>
    <t>Общий остаток на 01.01.2016 г.: 204724,23 - 29330,07 = 175394,16 р.</t>
  </si>
  <si>
    <t>ВСЕГО средств в распоряжении собственников по статьям "Текущий ремонт" на 01.01.2016г.=</t>
  </si>
  <si>
    <t>реальный перерасход по снегу на 16137,89</t>
  </si>
  <si>
    <t>начисл: 10649,64; разница: 6262,35</t>
  </si>
  <si>
    <t>в составе  Услуга круглосут.контроля затопления</t>
  </si>
  <si>
    <r>
      <t>увеличен факт на 25</t>
    </r>
    <r>
      <rPr>
        <b/>
        <sz val="11"/>
        <color rgb="FFFF0000"/>
        <rFont val="Calibri"/>
        <family val="2"/>
        <charset val="204"/>
        <scheme val="minor"/>
      </rPr>
      <t xml:space="preserve"> % </t>
    </r>
  </si>
  <si>
    <t>остаток ср-в на поверку ТЭМ</t>
  </si>
  <si>
    <t>Монтажные работы и подключение охранной сигнализации</t>
  </si>
  <si>
    <t xml:space="preserve">Установка стеклопакета </t>
  </si>
  <si>
    <t>Централизованная радио-охрана объекта</t>
  </si>
  <si>
    <r>
      <t xml:space="preserve">увеличено на </t>
    </r>
    <r>
      <rPr>
        <b/>
        <sz val="11"/>
        <color rgb="FFFF0000"/>
        <rFont val="Calibri"/>
        <family val="2"/>
        <charset val="204"/>
        <scheme val="minor"/>
      </rPr>
      <t>18% (с матер. Расходами! В затратах)</t>
    </r>
  </si>
  <si>
    <r>
      <t xml:space="preserve">о расходовании денежных средств МКД по адресу: 
</t>
    </r>
    <r>
      <rPr>
        <b/>
        <i/>
        <sz val="14"/>
        <color rgb="FF0070C0"/>
        <rFont val="Times New Roman"/>
        <family val="1"/>
        <charset val="204"/>
      </rPr>
      <t>г. Иркутск, ул. Депутатская, д. 47/2</t>
    </r>
  </si>
  <si>
    <t>г. Иркутск, ул. Депутатская, д. 47/2</t>
  </si>
  <si>
    <t>ОЗНАКОМЛЕН
председатель совета многоквартирного дома, расположенного по адресу: г. г. Иркутск, ул. Депутатская, д. 47/2</t>
  </si>
  <si>
    <r>
      <t xml:space="preserve">увеличено на </t>
    </r>
    <r>
      <rPr>
        <b/>
        <sz val="11"/>
        <color rgb="FFFF0000"/>
        <rFont val="Calibri"/>
        <family val="2"/>
        <charset val="204"/>
        <scheme val="minor"/>
      </rPr>
      <t xml:space="preserve">18% </t>
    </r>
  </si>
  <si>
    <r>
      <t xml:space="preserve">о расходовании денежных средств МКД по адресу: 
</t>
    </r>
    <r>
      <rPr>
        <b/>
        <i/>
        <sz val="14"/>
        <color rgb="FF0070C0"/>
        <rFont val="Times New Roman"/>
        <family val="1"/>
        <charset val="204"/>
      </rPr>
      <t>г. Иркутск, ул. Депутатская, д. 47/3</t>
    </r>
  </si>
  <si>
    <t>г. Иркутск, ул. Депутатская, д. 47/3</t>
  </si>
  <si>
    <t>527947,73 - сальдо на 01.01.16 в 1-С</t>
  </si>
  <si>
    <t>348645,35 - сальдо на 01.01.16 в 1-С</t>
  </si>
  <si>
    <t>Остаток средств по статье "Доходы от сдачи в аренду МОП" за 2014г.: 0,00  р.</t>
  </si>
  <si>
    <t>8.</t>
  </si>
  <si>
    <t>9.</t>
  </si>
  <si>
    <t>Установка шлагбаума с системой видеонаблюдения</t>
  </si>
  <si>
    <t>Монтаж узлов СКЗ</t>
  </si>
  <si>
    <t>Техническое обслуживание станций повышенного давления холодного водоснабжения и пожаротушения</t>
  </si>
  <si>
    <t>СОДЕРЖАНИЕ ТОРГОВОГО ЦЕНТРА "НЕВСКИЙ"</t>
  </si>
  <si>
    <t>Техническое обслуживание эскалаторов</t>
  </si>
  <si>
    <t xml:space="preserve">                                   в том числе:</t>
  </si>
  <si>
    <t>вывоз снега и листвы, руб.</t>
  </si>
  <si>
    <t>Управление многоквартирным домом, руб./м2</t>
  </si>
  <si>
    <t>Содержание общего имущества, руб./м2</t>
  </si>
  <si>
    <t>Уборка придомовой территории, руб./м2</t>
  </si>
  <si>
    <t>Техническое обслуживание системы пожарной сигнализации, руб./м2</t>
  </si>
  <si>
    <t>Содержание контейнерной площадки, руб./м2</t>
  </si>
  <si>
    <t>Аварийно-диспетчерское сопровождение, руб./м2</t>
  </si>
  <si>
    <t>12.</t>
  </si>
  <si>
    <t xml:space="preserve">НЕЖИЛЫЕ ПОМЕЩЕНИЯ </t>
  </si>
  <si>
    <t>Уборка торгового зала, руб.</t>
  </si>
  <si>
    <t>Страхование эскалаторов</t>
  </si>
  <si>
    <t>4.8.</t>
  </si>
  <si>
    <t>Техническое обслуживание лифтового хозяйства, страхование лифтов</t>
  </si>
  <si>
    <t>13.</t>
  </si>
  <si>
    <t>14.</t>
  </si>
  <si>
    <t>15.</t>
  </si>
  <si>
    <t>Всего на 01.01.2016г.  (п.12 + п.13), руб.</t>
  </si>
  <si>
    <t>Собираемость за весь период (гр.3 п.14 / гр.2 п.14), %</t>
  </si>
  <si>
    <t>Техническое обслуживание,  т/освидетельствование, страхование эскалаторов</t>
  </si>
  <si>
    <t>16.</t>
  </si>
  <si>
    <t>17.</t>
  </si>
  <si>
    <t>Охрана объекта</t>
  </si>
  <si>
    <t>6.1.</t>
  </si>
  <si>
    <t>6.2.</t>
  </si>
  <si>
    <t>6.3.</t>
  </si>
  <si>
    <t>6.4.</t>
  </si>
  <si>
    <t>6.5.</t>
  </si>
  <si>
    <t>6.6.</t>
  </si>
  <si>
    <t>6.7.</t>
  </si>
  <si>
    <t>г. Иркутск, ул. Советская, д. 25</t>
  </si>
  <si>
    <t>Изготовление и монтаж двери</t>
  </si>
  <si>
    <t>Услуги по обслуживанию домофона</t>
  </si>
  <si>
    <t>(жилые помещения) :</t>
  </si>
  <si>
    <t>(нежилые помещения) :</t>
  </si>
  <si>
    <t xml:space="preserve">на 01.01.2016 остаток средств по ст."Текущий ремонт":
</t>
  </si>
  <si>
    <t>(жилые помещения) : 104486,59  руб.</t>
  </si>
  <si>
    <t xml:space="preserve">Остаток средств по статье "Текущий ремонт" за 2014 год:
</t>
  </si>
  <si>
    <t>(нежижилые помещения) :  31043,67 руб.</t>
  </si>
  <si>
    <t xml:space="preserve">(Долг собственников на 01.01.2015 г.: </t>
  </si>
  <si>
    <t>(жилые помещения) : 45340,29 руб.</t>
  </si>
  <si>
    <t>(нежижилые помещения) : 10894,71 руб.</t>
  </si>
  <si>
    <t xml:space="preserve">                                                                                                      (жилые помещения) : </t>
  </si>
  <si>
    <t>Начислено арендаторам в 2015 год: 35478,00  р.</t>
  </si>
  <si>
    <t>СОДЕРЖАНИЕ ОБЩЕГО ИМУЩЕСТВА И УПРАВЛЕНИЕ 
НЕЖИЛЫХ ПОМЕЩЕНИЙ</t>
  </si>
  <si>
    <t>СОДЕРЖАНИЕ ОБЩЕГО ИМУЩЕСТВА И УПРАВЛЕНИЕ 
ЖИЛЫХ ПОМЕЩЕНИЙ</t>
  </si>
  <si>
    <t>ВСЕГО средств в распоряжении собственников по статьям "Текущий ремонт" и "Доходы от сдачи в аренду МОП"на 01.01.2016г.=</t>
  </si>
  <si>
    <t xml:space="preserve">(жилые помещения) : </t>
  </si>
  <si>
    <t xml:space="preserve">(нежилые помещения) : </t>
  </si>
  <si>
    <t xml:space="preserve">Общий остаток средств по ст."Текущий ремонт" на 01.01.2016 г.: </t>
  </si>
  <si>
    <t xml:space="preserve">Остаток средств в распоряжении собственников:
</t>
  </si>
  <si>
    <t xml:space="preserve">
</t>
  </si>
  <si>
    <t xml:space="preserve">Долг собственников на 01.01.2016: </t>
  </si>
  <si>
    <t xml:space="preserve"> в том числе (жилые помещения) : </t>
  </si>
  <si>
    <t xml:space="preserve">в том числе (жилые помещения) : </t>
  </si>
  <si>
    <t>и (нежилые помещения) :</t>
  </si>
  <si>
    <t>о расходовании денежных средств МКД по адресу: 
г. Иркутск, ул. Советская, д. 25</t>
  </si>
  <si>
    <t>Торговый центр "Невский" (S=909,80 м2)</t>
  </si>
  <si>
    <t>Прелседатель собрания
Секретарь собрания</t>
  </si>
</sst>
</file>

<file path=xl/styles.xml><?xml version="1.0" encoding="utf-8"?>
<styleSheet xmlns="http://schemas.openxmlformats.org/spreadsheetml/2006/main">
  <numFmts count="3">
    <numFmt numFmtId="7" formatCode="#,##0.00&quot;р.&quot;;\-#,##0.00&quot;р.&quot;"/>
    <numFmt numFmtId="164" formatCode="#,##0.00_ ;\-#,##0.00\ "/>
    <numFmt numFmtId="165" formatCode="#,##0.00&quot;р.&quot;"/>
  </numFmts>
  <fonts count="76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2060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5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3.5"/>
      <name val="Times New Roman"/>
      <family val="1"/>
      <charset val="204"/>
    </font>
    <font>
      <u/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8" applyNumberFormat="0" applyAlignment="0" applyProtection="0"/>
    <xf numFmtId="0" fontId="14" fillId="20" borderId="19" applyNumberFormat="0" applyAlignment="0" applyProtection="0"/>
    <xf numFmtId="0" fontId="15" fillId="20" borderId="18" applyNumberFormat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20" fillId="21" borderId="24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23" borderId="25" applyNumberFormat="0" applyFont="0" applyAlignment="0" applyProtection="0"/>
    <xf numFmtId="0" fontId="25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67" fillId="0" borderId="0"/>
  </cellStyleXfs>
  <cellXfs count="558">
    <xf numFmtId="0" fontId="0" fillId="0" borderId="0" xfId="0"/>
    <xf numFmtId="0" fontId="0" fillId="0" borderId="0" xfId="0" applyFont="1"/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4" fontId="8" fillId="0" borderId="7" xfId="0" applyNumberFormat="1" applyFont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28" fillId="0" borderId="0" xfId="0" applyFont="1"/>
    <xf numFmtId="0" fontId="4" fillId="0" borderId="3" xfId="0" applyFont="1" applyFill="1" applyBorder="1" applyAlignment="1">
      <alignment horizontal="right" vertical="center"/>
    </xf>
    <xf numFmtId="0" fontId="8" fillId="0" borderId="0" xfId="0" applyFont="1"/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vertical="center"/>
    </xf>
    <xf numFmtId="0" fontId="29" fillId="0" borderId="0" xfId="0" applyFont="1"/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0" fontId="8" fillId="0" borderId="12" xfId="0" applyFont="1" applyBorder="1"/>
    <xf numFmtId="4" fontId="7" fillId="0" borderId="5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top"/>
    </xf>
    <xf numFmtId="0" fontId="8" fillId="0" borderId="30" xfId="0" applyFont="1" applyBorder="1"/>
    <xf numFmtId="0" fontId="5" fillId="0" borderId="30" xfId="0" applyFont="1" applyBorder="1"/>
    <xf numFmtId="0" fontId="29" fillId="0" borderId="30" xfId="0" applyFont="1" applyBorder="1"/>
    <xf numFmtId="0" fontId="0" fillId="0" borderId="0" xfId="0" applyNumberFormat="1" applyFont="1"/>
    <xf numFmtId="0" fontId="33" fillId="0" borderId="0" xfId="0" applyFont="1" applyAlignment="1">
      <alignment horizontal="center"/>
    </xf>
    <xf numFmtId="0" fontId="5" fillId="0" borderId="0" xfId="0" applyFont="1"/>
    <xf numFmtId="0" fontId="36" fillId="0" borderId="0" xfId="0" applyFont="1"/>
    <xf numFmtId="0" fontId="37" fillId="0" borderId="15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6" fillId="0" borderId="0" xfId="0" applyNumberFormat="1" applyFont="1"/>
    <xf numFmtId="0" fontId="38" fillId="25" borderId="0" xfId="0" applyFont="1" applyFill="1" applyAlignment="1">
      <alignment horizontal="center"/>
    </xf>
    <xf numFmtId="0" fontId="33" fillId="25" borderId="0" xfId="0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4" fontId="33" fillId="25" borderId="0" xfId="0" applyNumberFormat="1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0" fontId="5" fillId="0" borderId="28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right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left" vertical="center" wrapText="1"/>
    </xf>
    <xf numFmtId="4" fontId="4" fillId="0" borderId="15" xfId="1" applyNumberFormat="1" applyFont="1" applyFill="1" applyBorder="1" applyAlignment="1">
      <alignment horizontal="right" vertical="justify" wrapText="1"/>
    </xf>
    <xf numFmtId="0" fontId="32" fillId="0" borderId="0" xfId="0" applyFont="1" applyAlignment="1">
      <alignment vertical="center"/>
    </xf>
    <xf numFmtId="0" fontId="31" fillId="0" borderId="5" xfId="0" applyFont="1" applyBorder="1" applyAlignment="1">
      <alignment horizontal="right" vertical="center" wrapText="1"/>
    </xf>
    <xf numFmtId="0" fontId="45" fillId="0" borderId="3" xfId="0" applyNumberFormat="1" applyFont="1" applyFill="1" applyBorder="1" applyAlignment="1">
      <alignment horizontal="right" vertical="center"/>
    </xf>
    <xf numFmtId="0" fontId="46" fillId="0" borderId="5" xfId="0" applyFont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48" fillId="25" borderId="0" xfId="0" applyNumberFormat="1" applyFont="1" applyFill="1" applyAlignment="1">
      <alignment horizontal="center" vertical="center"/>
    </xf>
    <xf numFmtId="0" fontId="49" fillId="0" borderId="5" xfId="0" applyFont="1" applyBorder="1" applyAlignment="1">
      <alignment horizontal="right" vertical="center" wrapText="1"/>
    </xf>
    <xf numFmtId="0" fontId="46" fillId="0" borderId="5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6" fillId="0" borderId="5" xfId="0" applyNumberFormat="1" applyFont="1" applyBorder="1" applyAlignment="1">
      <alignment vertical="center" wrapText="1"/>
    </xf>
    <xf numFmtId="0" fontId="46" fillId="0" borderId="5" xfId="0" applyFont="1" applyBorder="1" applyAlignment="1">
      <alignment vertical="top" wrapText="1"/>
    </xf>
    <xf numFmtId="0" fontId="45" fillId="0" borderId="13" xfId="0" applyNumberFormat="1" applyFont="1" applyFill="1" applyBorder="1" applyAlignment="1">
      <alignment horizontal="right" vertical="center"/>
    </xf>
    <xf numFmtId="0" fontId="45" fillId="0" borderId="5" xfId="0" applyFont="1" applyFill="1" applyBorder="1" applyAlignment="1">
      <alignment vertical="center" wrapText="1"/>
    </xf>
    <xf numFmtId="0" fontId="10" fillId="0" borderId="0" xfId="0" applyNumberFormat="1" applyFont="1"/>
    <xf numFmtId="0" fontId="42" fillId="25" borderId="0" xfId="0" applyFont="1" applyFill="1" applyAlignment="1">
      <alignment horizontal="center"/>
    </xf>
    <xf numFmtId="4" fontId="5" fillId="0" borderId="5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 vertical="top"/>
    </xf>
    <xf numFmtId="0" fontId="42" fillId="25" borderId="0" xfId="0" applyFont="1" applyFill="1" applyAlignment="1">
      <alignment horizontal="center" vertical="top"/>
    </xf>
    <xf numFmtId="0" fontId="50" fillId="0" borderId="0" xfId="0" applyFont="1"/>
    <xf numFmtId="0" fontId="39" fillId="25" borderId="16" xfId="0" applyFont="1" applyFill="1" applyBorder="1" applyAlignment="1">
      <alignment horizontal="center" vertical="center"/>
    </xf>
    <xf numFmtId="2" fontId="39" fillId="25" borderId="17" xfId="0" applyNumberFormat="1" applyFont="1" applyFill="1" applyBorder="1" applyAlignment="1">
      <alignment horizontal="left" vertical="center" wrapText="1"/>
    </xf>
    <xf numFmtId="4" fontId="51" fillId="25" borderId="17" xfId="0" applyNumberFormat="1" applyFont="1" applyFill="1" applyBorder="1" applyAlignment="1">
      <alignment horizontal="right" vertical="center" wrapText="1"/>
    </xf>
    <xf numFmtId="4" fontId="51" fillId="0" borderId="17" xfId="0" applyNumberFormat="1" applyFont="1" applyFill="1" applyBorder="1" applyAlignment="1">
      <alignment horizontal="right" vertical="center" wrapText="1"/>
    </xf>
    <xf numFmtId="4" fontId="39" fillId="0" borderId="17" xfId="0" applyNumberFormat="1" applyFont="1" applyFill="1" applyBorder="1" applyAlignment="1">
      <alignment horizontal="right" vertical="center" wrapText="1"/>
    </xf>
    <xf numFmtId="4" fontId="51" fillId="25" borderId="9" xfId="0" applyNumberFormat="1" applyFont="1" applyFill="1" applyBorder="1" applyAlignment="1">
      <alignment horizontal="right" vertical="center" wrapText="1"/>
    </xf>
    <xf numFmtId="0" fontId="50" fillId="0" borderId="0" xfId="0" applyNumberFormat="1" applyFont="1" applyAlignment="1">
      <alignment vertical="center"/>
    </xf>
    <xf numFmtId="4" fontId="52" fillId="25" borderId="0" xfId="0" applyNumberFormat="1" applyFont="1" applyFill="1" applyAlignment="1">
      <alignment horizontal="center"/>
    </xf>
    <xf numFmtId="0" fontId="39" fillId="25" borderId="3" xfId="0" applyFont="1" applyFill="1" applyBorder="1" applyAlignment="1">
      <alignment horizontal="center" vertical="center"/>
    </xf>
    <xf numFmtId="2" fontId="39" fillId="25" borderId="5" xfId="0" applyNumberFormat="1" applyFont="1" applyFill="1" applyBorder="1" applyAlignment="1">
      <alignment horizontal="left" vertical="center" wrapText="1"/>
    </xf>
    <xf numFmtId="4" fontId="39" fillId="0" borderId="5" xfId="0" applyNumberFormat="1" applyFont="1" applyBorder="1" applyAlignment="1">
      <alignment horizontal="right" vertical="center" wrapText="1"/>
    </xf>
    <xf numFmtId="4" fontId="51" fillId="25" borderId="4" xfId="0" applyNumberFormat="1" applyFont="1" applyFill="1" applyBorder="1" applyAlignment="1">
      <alignment horizontal="right" vertical="center" wrapText="1"/>
    </xf>
    <xf numFmtId="0" fontId="50" fillId="0" borderId="0" xfId="0" applyNumberFormat="1" applyFont="1"/>
    <xf numFmtId="0" fontId="54" fillId="0" borderId="0" xfId="0" applyFont="1"/>
    <xf numFmtId="4" fontId="51" fillId="0" borderId="5" xfId="0" applyNumberFormat="1" applyFont="1" applyFill="1" applyBorder="1" applyAlignment="1">
      <alignment horizontal="right" vertical="center" wrapText="1"/>
    </xf>
    <xf numFmtId="0" fontId="53" fillId="24" borderId="0" xfId="0" applyFont="1" applyFill="1" applyAlignment="1">
      <alignment horizontal="left"/>
    </xf>
    <xf numFmtId="0" fontId="50" fillId="24" borderId="0" xfId="0" applyFont="1" applyFill="1"/>
    <xf numFmtId="0" fontId="39" fillId="0" borderId="6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0" fillId="0" borderId="0" xfId="0" applyFont="1" applyAlignment="1"/>
    <xf numFmtId="0" fontId="0" fillId="0" borderId="0" xfId="0" applyFont="1" applyBorder="1" applyAlignment="1"/>
    <xf numFmtId="4" fontId="7" fillId="0" borderId="0" xfId="0" applyNumberFormat="1" applyFont="1" applyBorder="1" applyAlignment="1"/>
    <xf numFmtId="4" fontId="30" fillId="0" borderId="0" xfId="0" applyNumberFormat="1" applyFont="1" applyBorder="1" applyAlignment="1"/>
    <xf numFmtId="4" fontId="4" fillId="0" borderId="0" xfId="0" applyNumberFormat="1" applyFont="1" applyBorder="1" applyAlignment="1"/>
    <xf numFmtId="4" fontId="7" fillId="0" borderId="0" xfId="0" applyNumberFormat="1" applyFont="1" applyBorder="1" applyAlignment="1">
      <alignment wrapText="1"/>
    </xf>
    <xf numFmtId="0" fontId="10" fillId="0" borderId="0" xfId="0" applyFont="1" applyBorder="1" applyAlignment="1"/>
    <xf numFmtId="0" fontId="42" fillId="0" borderId="0" xfId="0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Border="1"/>
    <xf numFmtId="0" fontId="6" fillId="0" borderId="0" xfId="0" applyFont="1" applyAlignment="1">
      <alignment horizontal="left"/>
    </xf>
    <xf numFmtId="0" fontId="56" fillId="0" borderId="0" xfId="0" applyNumberFormat="1" applyFont="1"/>
    <xf numFmtId="0" fontId="4" fillId="0" borderId="3" xfId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 wrapText="1"/>
    </xf>
    <xf numFmtId="0" fontId="33" fillId="26" borderId="0" xfId="0" applyFont="1" applyFill="1" applyBorder="1" applyAlignment="1">
      <alignment horizontal="left"/>
    </xf>
    <xf numFmtId="0" fontId="0" fillId="26" borderId="0" xfId="0" applyFont="1" applyFill="1"/>
    <xf numFmtId="0" fontId="50" fillId="26" borderId="0" xfId="0" applyFont="1" applyFill="1"/>
    <xf numFmtId="0" fontId="8" fillId="26" borderId="0" xfId="0" applyFont="1" applyFill="1"/>
    <xf numFmtId="0" fontId="0" fillId="26" borderId="0" xfId="0" applyNumberFormat="1" applyFont="1" applyFill="1"/>
    <xf numFmtId="0" fontId="33" fillId="26" borderId="0" xfId="0" applyFont="1" applyFill="1" applyAlignment="1">
      <alignment horizontal="center"/>
    </xf>
    <xf numFmtId="0" fontId="4" fillId="0" borderId="6" xfId="0" applyFont="1" applyFill="1" applyBorder="1" applyAlignment="1">
      <alignment horizontal="right" vertical="top"/>
    </xf>
    <xf numFmtId="2" fontId="42" fillId="0" borderId="10" xfId="0" applyNumberFormat="1" applyFont="1" applyFill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top"/>
    </xf>
    <xf numFmtId="2" fontId="4" fillId="0" borderId="8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left" vertical="center" wrapText="1"/>
    </xf>
    <xf numFmtId="4" fontId="7" fillId="0" borderId="43" xfId="0" applyNumberFormat="1" applyFont="1" applyFill="1" applyBorder="1" applyAlignment="1">
      <alignment horizontal="right" vertical="center" wrapText="1"/>
    </xf>
    <xf numFmtId="4" fontId="7" fillId="0" borderId="44" xfId="0" applyNumberFormat="1" applyFont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 wrapText="1"/>
    </xf>
    <xf numFmtId="2" fontId="4" fillId="0" borderId="46" xfId="0" applyNumberFormat="1" applyFont="1" applyFill="1" applyBorder="1" applyAlignment="1">
      <alignment horizontal="left" vertical="top" wrapText="1"/>
    </xf>
    <xf numFmtId="4" fontId="7" fillId="0" borderId="46" xfId="0" applyNumberFormat="1" applyFont="1" applyBorder="1" applyAlignment="1">
      <alignment horizontal="right" vertical="center" wrapText="1"/>
    </xf>
    <xf numFmtId="0" fontId="4" fillId="0" borderId="45" xfId="0" applyFont="1" applyFill="1" applyBorder="1" applyAlignment="1">
      <alignment horizontal="right" vertical="top"/>
    </xf>
    <xf numFmtId="2" fontId="42" fillId="0" borderId="46" xfId="0" applyNumberFormat="1" applyFont="1" applyFill="1" applyBorder="1" applyAlignment="1">
      <alignment horizontal="left" vertical="top" wrapText="1"/>
    </xf>
    <xf numFmtId="4" fontId="8" fillId="0" borderId="46" xfId="0" applyNumberFormat="1" applyFont="1" applyBorder="1" applyAlignment="1">
      <alignment horizontal="right" vertical="center" wrapText="1"/>
    </xf>
    <xf numFmtId="4" fontId="5" fillId="0" borderId="46" xfId="0" applyNumberFormat="1" applyFont="1" applyBorder="1" applyAlignment="1">
      <alignment horizontal="right" vertical="center" wrapText="1"/>
    </xf>
    <xf numFmtId="4" fontId="39" fillId="25" borderId="5" xfId="0" applyNumberFormat="1" applyFont="1" applyFill="1" applyBorder="1" applyAlignment="1">
      <alignment horizontal="right" vertical="center" wrapText="1"/>
    </xf>
    <xf numFmtId="4" fontId="39" fillId="25" borderId="4" xfId="0" applyNumberFormat="1" applyFont="1" applyFill="1" applyBorder="1" applyAlignment="1">
      <alignment horizontal="right" vertical="center" wrapText="1"/>
    </xf>
    <xf numFmtId="4" fontId="47" fillId="0" borderId="5" xfId="0" applyNumberFormat="1" applyFont="1" applyFill="1" applyBorder="1" applyAlignment="1">
      <alignment vertical="center" wrapText="1"/>
    </xf>
    <xf numFmtId="0" fontId="49" fillId="0" borderId="5" xfId="0" applyNumberFormat="1" applyFont="1" applyBorder="1" applyAlignment="1">
      <alignment horizontal="right" vertical="center" wrapText="1"/>
    </xf>
    <xf numFmtId="0" fontId="59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60" fillId="0" borderId="29" xfId="0" applyFont="1" applyBorder="1" applyAlignment="1"/>
    <xf numFmtId="0" fontId="61" fillId="0" borderId="29" xfId="0" applyFont="1" applyBorder="1" applyAlignment="1"/>
    <xf numFmtId="4" fontId="3" fillId="0" borderId="38" xfId="0" applyNumberFormat="1" applyFont="1" applyBorder="1" applyAlignment="1"/>
    <xf numFmtId="4" fontId="62" fillId="0" borderId="0" xfId="0" applyNumberFormat="1" applyFont="1" applyBorder="1" applyAlignment="1"/>
    <xf numFmtId="4" fontId="3" fillId="0" borderId="0" xfId="0" applyNumberFormat="1" applyFont="1" applyBorder="1" applyAlignment="1"/>
    <xf numFmtId="0" fontId="32" fillId="0" borderId="0" xfId="0" applyFont="1" applyBorder="1" applyAlignment="1"/>
    <xf numFmtId="4" fontId="7" fillId="0" borderId="9" xfId="0" applyNumberFormat="1" applyFont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62" fillId="0" borderId="0" xfId="0" applyFont="1" applyBorder="1" applyAlignment="1">
      <alignment horizontal="left" wrapText="1"/>
    </xf>
    <xf numFmtId="0" fontId="60" fillId="0" borderId="0" xfId="0" applyFont="1" applyBorder="1" applyAlignment="1"/>
    <xf numFmtId="0" fontId="61" fillId="0" borderId="0" xfId="0" applyFont="1" applyBorder="1" applyAlignment="1"/>
    <xf numFmtId="4" fontId="47" fillId="0" borderId="0" xfId="0" applyNumberFormat="1" applyFont="1" applyBorder="1" applyAlignment="1"/>
    <xf numFmtId="0" fontId="4" fillId="0" borderId="16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4" fillId="0" borderId="6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0" fontId="63" fillId="0" borderId="0" xfId="0" applyFont="1" applyAlignment="1">
      <alignment vertical="center"/>
    </xf>
    <xf numFmtId="165" fontId="4" fillId="0" borderId="0" xfId="0" applyNumberFormat="1" applyFont="1" applyBorder="1" applyAlignment="1">
      <alignment horizontal="center" wrapText="1"/>
    </xf>
    <xf numFmtId="4" fontId="47" fillId="0" borderId="5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58" fillId="25" borderId="4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42" fillId="0" borderId="12" xfId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/>
    </xf>
    <xf numFmtId="0" fontId="32" fillId="0" borderId="0" xfId="0" applyFont="1" applyAlignment="1"/>
    <xf numFmtId="0" fontId="47" fillId="0" borderId="31" xfId="0" applyFont="1" applyFill="1" applyBorder="1" applyAlignment="1"/>
    <xf numFmtId="0" fontId="47" fillId="0" borderId="29" xfId="0" applyFont="1" applyFill="1" applyBorder="1" applyAlignment="1"/>
    <xf numFmtId="0" fontId="47" fillId="0" borderId="38" xfId="0" applyFont="1" applyFill="1" applyBorder="1" applyAlignment="1"/>
    <xf numFmtId="0" fontId="32" fillId="0" borderId="0" xfId="0" applyFont="1" applyFill="1" applyAlignment="1"/>
    <xf numFmtId="0" fontId="47" fillId="0" borderId="32" xfId="0" applyFont="1" applyFill="1" applyBorder="1" applyAlignment="1"/>
    <xf numFmtId="0" fontId="47" fillId="0" borderId="12" xfId="0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 horizontal="left" wrapText="1"/>
    </xf>
    <xf numFmtId="4" fontId="47" fillId="0" borderId="0" xfId="0" applyNumberFormat="1" applyFont="1" applyBorder="1" applyAlignment="1">
      <alignment wrapText="1"/>
    </xf>
    <xf numFmtId="4" fontId="5" fillId="26" borderId="5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left" vertical="center" wrapText="1"/>
    </xf>
    <xf numFmtId="0" fontId="56" fillId="0" borderId="0" xfId="0" applyFont="1"/>
    <xf numFmtId="4" fontId="5" fillId="26" borderId="5" xfId="0" applyNumberFormat="1" applyFont="1" applyFill="1" applyBorder="1" applyAlignment="1">
      <alignment horizontal="right" vertical="center" wrapText="1"/>
    </xf>
    <xf numFmtId="2" fontId="39" fillId="25" borderId="8" xfId="0" applyNumberFormat="1" applyFont="1" applyFill="1" applyBorder="1" applyAlignment="1">
      <alignment horizontal="left" vertical="center" wrapText="1"/>
    </xf>
    <xf numFmtId="0" fontId="4" fillId="25" borderId="1" xfId="0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26" borderId="5" xfId="0" applyFont="1" applyFill="1" applyBorder="1"/>
    <xf numFmtId="0" fontId="5" fillId="26" borderId="5" xfId="0" applyFont="1" applyFill="1" applyBorder="1" applyAlignment="1">
      <alignment vertical="center"/>
    </xf>
    <xf numFmtId="0" fontId="4" fillId="26" borderId="3" xfId="0" applyFont="1" applyFill="1" applyBorder="1" applyAlignment="1">
      <alignment horizontal="center" vertical="center"/>
    </xf>
    <xf numFmtId="0" fontId="45" fillId="26" borderId="3" xfId="0" applyNumberFormat="1" applyFont="1" applyFill="1" applyBorder="1" applyAlignment="1">
      <alignment horizontal="right" vertical="center"/>
    </xf>
    <xf numFmtId="0" fontId="45" fillId="26" borderId="52" xfId="0" applyNumberFormat="1" applyFont="1" applyFill="1" applyBorder="1" applyAlignment="1">
      <alignment horizontal="right" vertical="center"/>
    </xf>
    <xf numFmtId="0" fontId="45" fillId="26" borderId="13" xfId="0" applyNumberFormat="1" applyFont="1" applyFill="1" applyBorder="1" applyAlignment="1">
      <alignment horizontal="right" vertical="center"/>
    </xf>
    <xf numFmtId="0" fontId="45" fillId="26" borderId="5" xfId="0" applyFont="1" applyFill="1" applyBorder="1" applyAlignment="1">
      <alignment vertical="center" wrapText="1"/>
    </xf>
    <xf numFmtId="4" fontId="5" fillId="26" borderId="4" xfId="0" applyNumberFormat="1" applyFont="1" applyFill="1" applyBorder="1" applyAlignment="1">
      <alignment horizontal="right" vertical="center" wrapText="1"/>
    </xf>
    <xf numFmtId="4" fontId="5" fillId="27" borderId="8" xfId="0" applyNumberFormat="1" applyFont="1" applyFill="1" applyBorder="1" applyAlignment="1">
      <alignment horizontal="right" vertical="center" wrapText="1"/>
    </xf>
    <xf numFmtId="0" fontId="68" fillId="27" borderId="3" xfId="0" applyNumberFormat="1" applyFont="1" applyFill="1" applyBorder="1" applyAlignment="1">
      <alignment horizontal="center" vertical="center"/>
    </xf>
    <xf numFmtId="4" fontId="5" fillId="27" borderId="5" xfId="0" applyNumberFormat="1" applyFont="1" applyFill="1" applyBorder="1" applyAlignment="1">
      <alignment horizontal="right" vertical="center" wrapText="1"/>
    </xf>
    <xf numFmtId="4" fontId="4" fillId="26" borderId="5" xfId="0" applyNumberFormat="1" applyFont="1" applyFill="1" applyBorder="1" applyAlignment="1">
      <alignment vertical="center" wrapText="1"/>
    </xf>
    <xf numFmtId="2" fontId="5" fillId="27" borderId="5" xfId="0" applyNumberFormat="1" applyFont="1" applyFill="1" applyBorder="1" applyAlignment="1">
      <alignment vertical="center"/>
    </xf>
    <xf numFmtId="0" fontId="4" fillId="28" borderId="3" xfId="0" applyFont="1" applyFill="1" applyBorder="1" applyAlignment="1">
      <alignment horizontal="center" vertical="top"/>
    </xf>
    <xf numFmtId="4" fontId="5" fillId="28" borderId="5" xfId="0" applyNumberFormat="1" applyFont="1" applyFill="1" applyBorder="1" applyAlignment="1">
      <alignment horizontal="right" vertical="center" wrapText="1"/>
    </xf>
    <xf numFmtId="0" fontId="4" fillId="28" borderId="4" xfId="0" applyFont="1" applyFill="1" applyBorder="1" applyAlignment="1">
      <alignment horizontal="center" vertical="top"/>
    </xf>
    <xf numFmtId="0" fontId="4" fillId="28" borderId="3" xfId="0" applyFont="1" applyFill="1" applyBorder="1" applyAlignment="1">
      <alignment horizontal="right" vertical="top"/>
    </xf>
    <xf numFmtId="0" fontId="45" fillId="28" borderId="5" xfId="0" applyFont="1" applyFill="1" applyBorder="1" applyAlignment="1">
      <alignment horizontal="left" vertical="top" wrapText="1"/>
    </xf>
    <xf numFmtId="0" fontId="56" fillId="0" borderId="0" xfId="0" applyFont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4" fillId="27" borderId="3" xfId="0" applyFont="1" applyFill="1" applyBorder="1" applyAlignment="1">
      <alignment horizontal="center" vertical="center"/>
    </xf>
    <xf numFmtId="0" fontId="4" fillId="27" borderId="3" xfId="0" applyFont="1" applyFill="1" applyBorder="1" applyAlignment="1">
      <alignment horizontal="right" vertical="center"/>
    </xf>
    <xf numFmtId="4" fontId="5" fillId="27" borderId="10" xfId="0" applyNumberFormat="1" applyFont="1" applyFill="1" applyBorder="1" applyAlignment="1">
      <alignment horizontal="right" vertical="center" wrapText="1"/>
    </xf>
    <xf numFmtId="0" fontId="4" fillId="26" borderId="3" xfId="0" applyFont="1" applyFill="1" applyBorder="1" applyAlignment="1">
      <alignment horizontal="right" vertical="center"/>
    </xf>
    <xf numFmtId="4" fontId="5" fillId="26" borderId="10" xfId="0" applyNumberFormat="1" applyFont="1" applyFill="1" applyBorder="1" applyAlignment="1">
      <alignment horizontal="right" vertical="center" wrapText="1"/>
    </xf>
    <xf numFmtId="0" fontId="4" fillId="27" borderId="1" xfId="0" applyFont="1" applyFill="1" applyBorder="1" applyAlignment="1">
      <alignment horizontal="center" vertical="top"/>
    </xf>
    <xf numFmtId="2" fontId="4" fillId="27" borderId="8" xfId="0" applyNumberFormat="1" applyFont="1" applyFill="1" applyBorder="1" applyAlignment="1">
      <alignment horizontal="left" vertical="top" wrapText="1"/>
    </xf>
    <xf numFmtId="0" fontId="4" fillId="27" borderId="45" xfId="0" applyFont="1" applyFill="1" applyBorder="1" applyAlignment="1">
      <alignment horizontal="right" vertical="top"/>
    </xf>
    <xf numFmtId="0" fontId="4" fillId="27" borderId="13" xfId="0" applyFont="1" applyFill="1" applyBorder="1" applyAlignment="1">
      <alignment horizontal="right" vertical="top"/>
    </xf>
    <xf numFmtId="2" fontId="42" fillId="27" borderId="15" xfId="0" applyNumberFormat="1" applyFont="1" applyFill="1" applyBorder="1" applyAlignment="1">
      <alignment horizontal="left" vertical="top" wrapText="1"/>
    </xf>
    <xf numFmtId="4" fontId="5" fillId="27" borderId="15" xfId="0" applyNumberFormat="1" applyFont="1" applyFill="1" applyBorder="1" applyAlignment="1">
      <alignment horizontal="right" vertical="center" wrapText="1"/>
    </xf>
    <xf numFmtId="2" fontId="5" fillId="26" borderId="0" xfId="0" applyNumberFormat="1" applyFont="1" applyFill="1"/>
    <xf numFmtId="0" fontId="5" fillId="26" borderId="0" xfId="0" applyFont="1" applyFill="1"/>
    <xf numFmtId="4" fontId="4" fillId="0" borderId="48" xfId="0" applyNumberFormat="1" applyFont="1" applyFill="1" applyBorder="1" applyAlignment="1">
      <alignment horizontal="right" vertical="center" wrapText="1"/>
    </xf>
    <xf numFmtId="0" fontId="4" fillId="26" borderId="0" xfId="0" applyFont="1" applyFill="1"/>
    <xf numFmtId="2" fontId="5" fillId="27" borderId="5" xfId="0" applyNumberFormat="1" applyFont="1" applyFill="1" applyBorder="1"/>
    <xf numFmtId="0" fontId="5" fillId="27" borderId="5" xfId="0" applyFont="1" applyFill="1" applyBorder="1"/>
    <xf numFmtId="4" fontId="5" fillId="27" borderId="10" xfId="0" applyNumberFormat="1" applyFont="1" applyFill="1" applyBorder="1" applyAlignment="1">
      <alignment vertical="center" wrapText="1"/>
    </xf>
    <xf numFmtId="4" fontId="39" fillId="0" borderId="5" xfId="0" applyNumberFormat="1" applyFont="1" applyFill="1" applyBorder="1" applyAlignment="1">
      <alignment horizontal="right" vertical="center" wrapText="1"/>
    </xf>
    <xf numFmtId="4" fontId="39" fillId="26" borderId="4" xfId="0" applyNumberFormat="1" applyFont="1" applyFill="1" applyBorder="1" applyAlignment="1">
      <alignment horizontal="right" vertical="center" wrapText="1"/>
    </xf>
    <xf numFmtId="0" fontId="56" fillId="0" borderId="0" xfId="0" applyFont="1" applyAlignment="1"/>
    <xf numFmtId="4" fontId="5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/>
    <xf numFmtId="0" fontId="56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33" fillId="0" borderId="0" xfId="0" applyFont="1"/>
    <xf numFmtId="4" fontId="4" fillId="0" borderId="0" xfId="0" applyNumberFormat="1" applyFont="1" applyBorder="1" applyAlignment="1">
      <alignment wrapText="1"/>
    </xf>
    <xf numFmtId="4" fontId="70" fillId="0" borderId="0" xfId="0" applyNumberFormat="1" applyFont="1" applyBorder="1" applyAlignment="1"/>
    <xf numFmtId="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5" fillId="0" borderId="39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165" fontId="5" fillId="0" borderId="29" xfId="0" applyNumberFormat="1" applyFont="1" applyFill="1" applyBorder="1" applyAlignment="1">
      <alignment horizontal="left" vertical="top" wrapText="1"/>
    </xf>
    <xf numFmtId="165" fontId="5" fillId="0" borderId="38" xfId="0" applyNumberFormat="1" applyFont="1" applyFill="1" applyBorder="1" applyAlignment="1">
      <alignment horizontal="left" vertical="top" wrapText="1"/>
    </xf>
    <xf numFmtId="165" fontId="5" fillId="0" borderId="40" xfId="0" applyNumberFormat="1" applyFont="1" applyFill="1" applyBorder="1" applyAlignment="1">
      <alignment horizontal="left" vertical="top" wrapText="1"/>
    </xf>
    <xf numFmtId="165" fontId="5" fillId="0" borderId="41" xfId="0" applyNumberFormat="1" applyFont="1" applyFill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165" fontId="5" fillId="0" borderId="38" xfId="0" applyNumberFormat="1" applyFont="1" applyBorder="1" applyAlignment="1">
      <alignment horizontal="left" vertical="top" wrapText="1"/>
    </xf>
    <xf numFmtId="165" fontId="5" fillId="0" borderId="38" xfId="0" applyNumberFormat="1" applyFont="1" applyBorder="1" applyAlignment="1">
      <alignment horizontal="left" wrapText="1"/>
    </xf>
    <xf numFmtId="7" fontId="4" fillId="0" borderId="0" xfId="0" applyNumberFormat="1" applyFont="1" applyBorder="1" applyAlignment="1">
      <alignment horizontal="center"/>
    </xf>
    <xf numFmtId="0" fontId="42" fillId="0" borderId="12" xfId="1" applyFont="1" applyFill="1" applyBorder="1" applyAlignment="1">
      <alignment horizontal="right" vertical="center" wrapText="1"/>
    </xf>
    <xf numFmtId="4" fontId="4" fillId="26" borderId="5" xfId="0" applyNumberFormat="1" applyFont="1" applyFill="1" applyBorder="1" applyAlignment="1">
      <alignment horizontal="right" vertical="center" wrapText="1"/>
    </xf>
    <xf numFmtId="4" fontId="4" fillId="27" borderId="8" xfId="0" applyNumberFormat="1" applyFont="1" applyFill="1" applyBorder="1" applyAlignment="1">
      <alignment horizontal="right" vertical="center" wrapText="1"/>
    </xf>
    <xf numFmtId="165" fontId="5" fillId="0" borderId="40" xfId="0" applyNumberFormat="1" applyFont="1" applyBorder="1" applyAlignment="1">
      <alignment horizontal="left" vertical="top" wrapText="1"/>
    </xf>
    <xf numFmtId="165" fontId="5" fillId="0" borderId="41" xfId="0" applyNumberFormat="1" applyFont="1" applyBorder="1" applyAlignment="1">
      <alignment horizontal="left" vertical="top" wrapText="1"/>
    </xf>
    <xf numFmtId="4" fontId="5" fillId="28" borderId="15" xfId="0" applyNumberFormat="1" applyFont="1" applyFill="1" applyBorder="1" applyAlignment="1">
      <alignment horizontal="right" vertical="center" wrapText="1"/>
    </xf>
    <xf numFmtId="0" fontId="56" fillId="26" borderId="0" xfId="0" applyFont="1" applyFill="1"/>
    <xf numFmtId="0" fontId="38" fillId="0" borderId="0" xfId="0" applyFont="1"/>
    <xf numFmtId="0" fontId="4" fillId="26" borderId="5" xfId="0" applyFont="1" applyFill="1" applyBorder="1" applyAlignment="1">
      <alignment vertical="center" wrapText="1"/>
    </xf>
    <xf numFmtId="4" fontId="4" fillId="26" borderId="4" xfId="0" applyNumberFormat="1" applyFont="1" applyFill="1" applyBorder="1" applyAlignment="1">
      <alignment horizontal="right" vertical="center" wrapText="1"/>
    </xf>
    <xf numFmtId="0" fontId="56" fillId="26" borderId="0" xfId="0" applyFont="1" applyFill="1" applyAlignment="1">
      <alignment vertical="center"/>
    </xf>
    <xf numFmtId="0" fontId="42" fillId="26" borderId="5" xfId="0" applyFont="1" applyFill="1" applyBorder="1" applyAlignment="1">
      <alignment horizontal="right" vertical="center" wrapText="1"/>
    </xf>
    <xf numFmtId="0" fontId="45" fillId="26" borderId="15" xfId="0" applyFont="1" applyFill="1" applyBorder="1" applyAlignment="1">
      <alignment vertical="center" wrapText="1"/>
    </xf>
    <xf numFmtId="0" fontId="59" fillId="26" borderId="5" xfId="0" applyFont="1" applyFill="1" applyBorder="1" applyAlignment="1">
      <alignment horizontal="right" vertical="center" wrapText="1"/>
    </xf>
    <xf numFmtId="0" fontId="45" fillId="26" borderId="17" xfId="0" applyFont="1" applyFill="1" applyBorder="1" applyAlignment="1">
      <alignment horizontal="left" vertical="center" wrapText="1"/>
    </xf>
    <xf numFmtId="4" fontId="5" fillId="26" borderId="5" xfId="0" applyNumberFormat="1" applyFont="1" applyFill="1" applyBorder="1" applyAlignment="1">
      <alignment vertical="center"/>
    </xf>
    <xf numFmtId="0" fontId="45" fillId="26" borderId="5" xfId="0" applyNumberFormat="1" applyFont="1" applyFill="1" applyBorder="1" applyAlignment="1">
      <alignment vertical="center" wrapText="1"/>
    </xf>
    <xf numFmtId="0" fontId="45" fillId="0" borderId="5" xfId="0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6" fillId="0" borderId="0" xfId="0" applyFont="1" applyFill="1" applyAlignment="1">
      <alignment vertical="center"/>
    </xf>
    <xf numFmtId="4" fontId="4" fillId="0" borderId="49" xfId="0" applyNumberFormat="1" applyFont="1" applyBorder="1" applyAlignment="1">
      <alignment horizontal="right" vertical="center" wrapText="1"/>
    </xf>
    <xf numFmtId="0" fontId="66" fillId="0" borderId="0" xfId="0" applyFont="1" applyAlignment="1">
      <alignment vertical="top"/>
    </xf>
    <xf numFmtId="0" fontId="4" fillId="0" borderId="8" xfId="0" applyFont="1" applyBorder="1" applyAlignment="1">
      <alignment vertical="center" wrapText="1"/>
    </xf>
    <xf numFmtId="0" fontId="66" fillId="0" borderId="0" xfId="0" applyFont="1"/>
    <xf numFmtId="0" fontId="42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5" fillId="26" borderId="5" xfId="0" applyFont="1" applyFill="1" applyBorder="1" applyAlignment="1">
      <alignment horizontal="left" vertical="center" wrapText="1"/>
    </xf>
    <xf numFmtId="4" fontId="4" fillId="26" borderId="4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66" fillId="0" borderId="5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71" fillId="27" borderId="37" xfId="0" applyFont="1" applyFill="1" applyBorder="1" applyAlignment="1">
      <alignment vertical="center"/>
    </xf>
    <xf numFmtId="0" fontId="1" fillId="27" borderId="53" xfId="0" applyFont="1" applyFill="1" applyBorder="1" applyAlignment="1">
      <alignment horizontal="right" vertical="center"/>
    </xf>
    <xf numFmtId="0" fontId="4" fillId="27" borderId="56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vertical="center" wrapText="1"/>
    </xf>
    <xf numFmtId="0" fontId="4" fillId="27" borderId="36" xfId="0" applyFont="1" applyFill="1" applyBorder="1"/>
    <xf numFmtId="4" fontId="5" fillId="27" borderId="2" xfId="0" applyNumberFormat="1" applyFont="1" applyFill="1" applyBorder="1" applyAlignment="1">
      <alignment horizontal="right" vertical="center" wrapText="1"/>
    </xf>
    <xf numFmtId="0" fontId="66" fillId="26" borderId="0" xfId="0" applyFont="1" applyFill="1" applyAlignment="1">
      <alignment vertical="top"/>
    </xf>
    <xf numFmtId="0" fontId="4" fillId="27" borderId="13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vertical="center" wrapText="1"/>
    </xf>
    <xf numFmtId="0" fontId="68" fillId="27" borderId="16" xfId="0" applyFont="1" applyFill="1" applyBorder="1" applyAlignment="1">
      <alignment horizontal="center" vertical="center"/>
    </xf>
    <xf numFmtId="0" fontId="42" fillId="27" borderId="41" xfId="0" applyFont="1" applyFill="1" applyBorder="1" applyAlignment="1">
      <alignment horizontal="right" vertical="center"/>
    </xf>
    <xf numFmtId="0" fontId="72" fillId="27" borderId="16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vertical="center" wrapText="1"/>
    </xf>
    <xf numFmtId="4" fontId="5" fillId="27" borderId="4" xfId="0" applyNumberFormat="1" applyFont="1" applyFill="1" applyBorder="1" applyAlignment="1">
      <alignment horizontal="right" vertical="center" wrapText="1"/>
    </xf>
    <xf numFmtId="0" fontId="72" fillId="27" borderId="3" xfId="0" applyFont="1" applyFill="1" applyBorder="1" applyAlignment="1">
      <alignment horizontal="center" vertical="center"/>
    </xf>
    <xf numFmtId="0" fontId="5" fillId="27" borderId="5" xfId="0" applyFont="1" applyFill="1" applyBorder="1" applyAlignment="1">
      <alignment vertical="center" wrapText="1"/>
    </xf>
    <xf numFmtId="0" fontId="42" fillId="27" borderId="5" xfId="0" applyFont="1" applyFill="1" applyBorder="1" applyAlignment="1">
      <alignment horizontal="right" vertical="center" wrapText="1"/>
    </xf>
    <xf numFmtId="0" fontId="5" fillId="27" borderId="5" xfId="0" applyFont="1" applyFill="1" applyBorder="1" applyAlignment="1">
      <alignment horizontal="left" vertical="center" wrapText="1"/>
    </xf>
    <xf numFmtId="0" fontId="45" fillId="27" borderId="5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 vertical="top"/>
    </xf>
    <xf numFmtId="0" fontId="72" fillId="27" borderId="6" xfId="0" applyFont="1" applyFill="1" applyBorder="1" applyAlignment="1">
      <alignment horizontal="center" vertical="center"/>
    </xf>
    <xf numFmtId="0" fontId="45" fillId="27" borderId="10" xfId="0" applyNumberFormat="1" applyFont="1" applyFill="1" applyBorder="1" applyAlignment="1">
      <alignment vertical="center" wrapText="1"/>
    </xf>
    <xf numFmtId="4" fontId="5" fillId="27" borderId="7" xfId="0" applyNumberFormat="1" applyFont="1" applyFill="1" applyBorder="1" applyAlignment="1">
      <alignment horizontal="right" vertical="center" wrapText="1"/>
    </xf>
    <xf numFmtId="0" fontId="4" fillId="27" borderId="8" xfId="0" applyFont="1" applyFill="1" applyBorder="1" applyAlignment="1">
      <alignment vertical="center" wrapText="1"/>
    </xf>
    <xf numFmtId="0" fontId="70" fillId="27" borderId="5" xfId="0" applyFont="1" applyFill="1" applyBorder="1" applyAlignment="1">
      <alignment horizontal="right" vertical="center" wrapText="1"/>
    </xf>
    <xf numFmtId="4" fontId="4" fillId="27" borderId="5" xfId="0" applyNumberFormat="1" applyFont="1" applyFill="1" applyBorder="1" applyAlignment="1">
      <alignment vertical="center" wrapText="1"/>
    </xf>
    <xf numFmtId="4" fontId="4" fillId="27" borderId="4" xfId="0" applyNumberFormat="1" applyFont="1" applyFill="1" applyBorder="1" applyAlignment="1">
      <alignment vertical="center" wrapText="1"/>
    </xf>
    <xf numFmtId="4" fontId="5" fillId="27" borderId="14" xfId="0" applyNumberFormat="1" applyFont="1" applyFill="1" applyBorder="1" applyAlignment="1">
      <alignment horizontal="right" vertical="center" wrapText="1"/>
    </xf>
    <xf numFmtId="0" fontId="73" fillId="28" borderId="5" xfId="0" applyNumberFormat="1" applyFont="1" applyFill="1" applyBorder="1" applyAlignment="1">
      <alignment vertical="center" wrapText="1"/>
    </xf>
    <xf numFmtId="0" fontId="70" fillId="28" borderId="5" xfId="0" applyFont="1" applyFill="1" applyBorder="1" applyAlignment="1">
      <alignment horizontal="right" vertical="center" wrapText="1"/>
    </xf>
    <xf numFmtId="4" fontId="5" fillId="28" borderId="4" xfId="0" applyNumberFormat="1" applyFont="1" applyFill="1" applyBorder="1" applyAlignment="1">
      <alignment horizontal="right" vertical="center" wrapText="1"/>
    </xf>
    <xf numFmtId="0" fontId="45" fillId="28" borderId="46" xfId="0" applyNumberFormat="1" applyFont="1" applyFill="1" applyBorder="1" applyAlignment="1">
      <alignment vertical="center" wrapText="1"/>
    </xf>
    <xf numFmtId="4" fontId="5" fillId="28" borderId="14" xfId="0" applyNumberFormat="1" applyFont="1" applyFill="1" applyBorder="1" applyAlignment="1">
      <alignment horizontal="right" vertical="center" wrapText="1"/>
    </xf>
    <xf numFmtId="0" fontId="74" fillId="28" borderId="5" xfId="0" applyNumberFormat="1" applyFont="1" applyFill="1" applyBorder="1" applyAlignment="1">
      <alignment vertical="center" wrapText="1"/>
    </xf>
    <xf numFmtId="4" fontId="39" fillId="25" borderId="8" xfId="0" applyNumberFormat="1" applyFont="1" applyFill="1" applyBorder="1" applyAlignment="1">
      <alignment horizontal="right" vertical="center" wrapText="1"/>
    </xf>
    <xf numFmtId="0" fontId="53" fillId="0" borderId="0" xfId="0" applyFont="1"/>
    <xf numFmtId="4" fontId="4" fillId="0" borderId="0" xfId="0" applyNumberFormat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65" fillId="0" borderId="0" xfId="0" applyFont="1" applyBorder="1" applyAlignment="1"/>
    <xf numFmtId="0" fontId="42" fillId="0" borderId="0" xfId="0" applyFont="1" applyBorder="1" applyAlignment="1"/>
    <xf numFmtId="4" fontId="1" fillId="0" borderId="0" xfId="0" applyNumberFormat="1" applyFont="1" applyBorder="1" applyAlignment="1"/>
    <xf numFmtId="2" fontId="56" fillId="0" borderId="0" xfId="0" applyNumberFormat="1" applyFont="1" applyBorder="1" applyAlignment="1"/>
    <xf numFmtId="4" fontId="5" fillId="0" borderId="0" xfId="0" applyNumberFormat="1" applyFont="1" applyBorder="1" applyAlignment="1"/>
    <xf numFmtId="0" fontId="66" fillId="0" borderId="0" xfId="0" applyFont="1" applyAlignment="1"/>
    <xf numFmtId="0" fontId="4" fillId="0" borderId="0" xfId="0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5" fillId="0" borderId="0" xfId="0" applyFont="1" applyBorder="1"/>
    <xf numFmtId="0" fontId="33" fillId="25" borderId="0" xfId="0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5" fillId="26" borderId="8" xfId="1" applyFont="1" applyFill="1" applyBorder="1" applyAlignment="1">
      <alignment horizontal="center" vertical="center" wrapText="1"/>
    </xf>
    <xf numFmtId="0" fontId="35" fillId="26" borderId="2" xfId="1" applyFont="1" applyFill="1" applyBorder="1" applyAlignment="1">
      <alignment horizontal="center" vertical="center" wrapText="1"/>
    </xf>
    <xf numFmtId="0" fontId="64" fillId="0" borderId="3" xfId="1" applyFont="1" applyFill="1" applyBorder="1" applyAlignment="1">
      <alignment horizontal="left" vertical="center"/>
    </xf>
    <xf numFmtId="0" fontId="64" fillId="0" borderId="5" xfId="1" applyFont="1" applyFill="1" applyBorder="1" applyAlignment="1">
      <alignment horizontal="left" vertical="center"/>
    </xf>
    <xf numFmtId="4" fontId="40" fillId="0" borderId="5" xfId="1" applyNumberFormat="1" applyFont="1" applyFill="1" applyBorder="1" applyAlignment="1">
      <alignment horizontal="center" vertical="center" wrapText="1"/>
    </xf>
    <xf numFmtId="4" fontId="40" fillId="0" borderId="4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4" fontId="39" fillId="0" borderId="8" xfId="1" applyNumberFormat="1" applyFont="1" applyFill="1" applyBorder="1" applyAlignment="1">
      <alignment horizontal="center" vertical="center" wrapText="1"/>
    </xf>
    <xf numFmtId="4" fontId="39" fillId="0" borderId="2" xfId="1" applyNumberFormat="1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6" borderId="0" xfId="0" applyFont="1" applyFill="1" applyAlignment="1">
      <alignment horizontal="center" vertical="center" wrapText="1"/>
    </xf>
    <xf numFmtId="0" fontId="37" fillId="0" borderId="13" xfId="1" applyFont="1" applyFill="1" applyBorder="1" applyAlignment="1">
      <alignment horizontal="center" vertical="center"/>
    </xf>
    <xf numFmtId="0" fontId="37" fillId="0" borderId="15" xfId="1" applyFont="1" applyFill="1" applyBorder="1" applyAlignment="1">
      <alignment horizontal="center" vertical="center"/>
    </xf>
    <xf numFmtId="0" fontId="64" fillId="0" borderId="13" xfId="1" applyFont="1" applyFill="1" applyBorder="1" applyAlignment="1">
      <alignment horizontal="left" vertical="center"/>
    </xf>
    <xf numFmtId="0" fontId="64" fillId="0" borderId="15" xfId="1" applyFont="1" applyFill="1" applyBorder="1" applyAlignment="1">
      <alignment horizontal="left" vertical="center"/>
    </xf>
    <xf numFmtId="4" fontId="40" fillId="0" borderId="15" xfId="1" applyNumberFormat="1" applyFont="1" applyFill="1" applyBorder="1" applyAlignment="1">
      <alignment horizontal="center" vertical="center" wrapText="1"/>
    </xf>
    <xf numFmtId="4" fontId="40" fillId="0" borderId="14" xfId="1" applyNumberFormat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/>
    </xf>
    <xf numFmtId="4" fontId="41" fillId="0" borderId="8" xfId="1" applyNumberFormat="1" applyFont="1" applyFill="1" applyBorder="1" applyAlignment="1">
      <alignment horizontal="center" vertical="center"/>
    </xf>
    <xf numFmtId="4" fontId="41" fillId="0" borderId="5" xfId="1" applyNumberFormat="1" applyFont="1" applyFill="1" applyBorder="1" applyAlignment="1">
      <alignment horizontal="center" vertical="center"/>
    </xf>
    <xf numFmtId="4" fontId="41" fillId="0" borderId="2" xfId="1" applyNumberFormat="1" applyFont="1" applyFill="1" applyBorder="1" applyAlignment="1">
      <alignment horizontal="center" vertical="center"/>
    </xf>
    <xf numFmtId="4" fontId="41" fillId="0" borderId="4" xfId="1" applyNumberFormat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vertical="center" wrapText="1"/>
    </xf>
    <xf numFmtId="0" fontId="42" fillId="0" borderId="34" xfId="1" applyFont="1" applyFill="1" applyBorder="1" applyAlignment="1">
      <alignment horizontal="right" vertical="center" wrapText="1"/>
    </xf>
    <xf numFmtId="0" fontId="42" fillId="0" borderId="12" xfId="1" applyFont="1" applyFill="1" applyBorder="1" applyAlignment="1">
      <alignment horizontal="right" vertical="center" wrapText="1"/>
    </xf>
    <xf numFmtId="0" fontId="4" fillId="0" borderId="37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4" fontId="4" fillId="0" borderId="5" xfId="1" applyNumberFormat="1" applyFont="1" applyFill="1" applyBorder="1" applyAlignment="1">
      <alignment vertical="center" wrapText="1"/>
    </xf>
    <xf numFmtId="0" fontId="42" fillId="0" borderId="34" xfId="1" applyFont="1" applyFill="1" applyBorder="1" applyAlignment="1">
      <alignment horizontal="right" wrapText="1"/>
    </xf>
    <xf numFmtId="0" fontId="42" fillId="0" borderId="12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4" fillId="0" borderId="37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9" xfId="0" applyNumberFormat="1" applyFont="1" applyBorder="1" applyAlignment="1">
      <alignment horizontal="center" vertical="center" wrapText="1"/>
    </xf>
    <xf numFmtId="0" fontId="4" fillId="0" borderId="13" xfId="1" applyFont="1" applyFill="1" applyBorder="1" applyAlignment="1">
      <alignment vertical="justify" wrapText="1"/>
    </xf>
    <xf numFmtId="0" fontId="4" fillId="0" borderId="31" xfId="1" applyFont="1" applyFill="1" applyBorder="1" applyAlignment="1">
      <alignment vertical="justify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4" fontId="43" fillId="0" borderId="33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1" fillId="0" borderId="33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0" fontId="47" fillId="0" borderId="31" xfId="0" applyFont="1" applyFill="1" applyBorder="1" applyAlignment="1">
      <alignment horizontal="left"/>
    </xf>
    <xf numFmtId="0" fontId="47" fillId="0" borderId="29" xfId="0" applyFont="1" applyFill="1" applyBorder="1" applyAlignment="1">
      <alignment horizontal="left"/>
    </xf>
    <xf numFmtId="0" fontId="47" fillId="0" borderId="38" xfId="0" applyFont="1" applyFill="1" applyBorder="1" applyAlignment="1">
      <alignment horizontal="left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0" fontId="55" fillId="0" borderId="10" xfId="0" applyNumberFormat="1" applyFont="1" applyFill="1" applyBorder="1" applyAlignment="1">
      <alignment horizontal="center" vertical="center"/>
    </xf>
    <xf numFmtId="10" fontId="55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7" fillId="0" borderId="39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4" fontId="47" fillId="0" borderId="39" xfId="0" applyNumberFormat="1" applyFont="1" applyBorder="1" applyAlignment="1">
      <alignment horizontal="left" wrapText="1"/>
    </xf>
    <xf numFmtId="4" fontId="47" fillId="0" borderId="0" xfId="0" applyNumberFormat="1" applyFont="1" applyBorder="1" applyAlignment="1">
      <alignment horizontal="left" wrapText="1"/>
    </xf>
    <xf numFmtId="4" fontId="47" fillId="0" borderId="40" xfId="0" applyNumberFormat="1" applyFont="1" applyBorder="1" applyAlignment="1">
      <alignment horizontal="left" wrapText="1"/>
    </xf>
    <xf numFmtId="4" fontId="47" fillId="0" borderId="32" xfId="0" applyNumberFormat="1" applyFont="1" applyBorder="1" applyAlignment="1">
      <alignment horizontal="left" wrapText="1"/>
    </xf>
    <xf numFmtId="4" fontId="47" fillId="0" borderId="12" xfId="0" applyNumberFormat="1" applyFont="1" applyBorder="1" applyAlignment="1">
      <alignment horizontal="left" wrapText="1"/>
    </xf>
    <xf numFmtId="4" fontId="47" fillId="0" borderId="41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32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0" fontId="47" fillId="0" borderId="41" xfId="0" applyFont="1" applyFill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5" fillId="0" borderId="31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31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2" fontId="4" fillId="0" borderId="29" xfId="0" applyNumberFormat="1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left" vertical="top" wrapText="1"/>
    </xf>
    <xf numFmtId="165" fontId="5" fillId="0" borderId="40" xfId="0" applyNumberFormat="1" applyFont="1" applyBorder="1" applyAlignment="1">
      <alignment horizontal="left" vertical="top" wrapText="1"/>
    </xf>
    <xf numFmtId="165" fontId="5" fillId="0" borderId="12" xfId="0" applyNumberFormat="1" applyFont="1" applyBorder="1" applyAlignment="1">
      <alignment horizontal="left" vertical="top" wrapText="1"/>
    </xf>
    <xf numFmtId="165" fontId="5" fillId="0" borderId="41" xfId="0" applyNumberFormat="1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right" vertical="top" wrapText="1"/>
    </xf>
    <xf numFmtId="0" fontId="69" fillId="28" borderId="57" xfId="0" applyFont="1" applyFill="1" applyBorder="1" applyAlignment="1">
      <alignment horizontal="right" vertical="center" wrapText="1"/>
    </xf>
    <xf numFmtId="0" fontId="69" fillId="28" borderId="58" xfId="0" applyFont="1" applyFill="1" applyBorder="1" applyAlignment="1">
      <alignment horizontal="right" vertical="center" wrapText="1"/>
    </xf>
    <xf numFmtId="4" fontId="5" fillId="28" borderId="15" xfId="0" applyNumberFormat="1" applyFont="1" applyFill="1" applyBorder="1" applyAlignment="1">
      <alignment horizontal="center" vertical="center" wrapText="1"/>
    </xf>
    <xf numFmtId="4" fontId="5" fillId="28" borderId="17" xfId="0" applyNumberFormat="1" applyFont="1" applyFill="1" applyBorder="1" applyAlignment="1">
      <alignment horizontal="center" vertical="center" wrapText="1"/>
    </xf>
    <xf numFmtId="4" fontId="5" fillId="28" borderId="15" xfId="0" applyNumberFormat="1" applyFont="1" applyFill="1" applyBorder="1" applyAlignment="1">
      <alignment horizontal="right" vertical="center" wrapText="1"/>
    </xf>
    <xf numFmtId="4" fontId="5" fillId="28" borderId="17" xfId="0" applyNumberFormat="1" applyFont="1" applyFill="1" applyBorder="1" applyAlignment="1">
      <alignment horizontal="right" vertical="center" wrapText="1"/>
    </xf>
    <xf numFmtId="4" fontId="4" fillId="28" borderId="14" xfId="0" applyNumberFormat="1" applyFont="1" applyFill="1" applyBorder="1" applyAlignment="1">
      <alignment horizontal="right" vertical="center"/>
    </xf>
    <xf numFmtId="4" fontId="4" fillId="28" borderId="9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" fontId="4" fillId="27" borderId="33" xfId="0" applyNumberFormat="1" applyFont="1" applyFill="1" applyBorder="1" applyAlignment="1">
      <alignment horizontal="right" vertical="center" wrapText="1"/>
    </xf>
    <xf numFmtId="4" fontId="4" fillId="27" borderId="17" xfId="0" applyNumberFormat="1" applyFont="1" applyFill="1" applyBorder="1" applyAlignment="1">
      <alignment horizontal="right" vertical="center" wrapText="1"/>
    </xf>
    <xf numFmtId="4" fontId="4" fillId="27" borderId="11" xfId="0" applyNumberFormat="1" applyFont="1" applyFill="1" applyBorder="1" applyAlignment="1">
      <alignment horizontal="right" vertical="center" wrapText="1"/>
    </xf>
    <xf numFmtId="4" fontId="4" fillId="27" borderId="9" xfId="0" applyNumberFormat="1" applyFont="1" applyFill="1" applyBorder="1" applyAlignment="1">
      <alignment horizontal="right" vertical="center" wrapText="1"/>
    </xf>
    <xf numFmtId="0" fontId="4" fillId="28" borderId="35" xfId="0" applyFont="1" applyFill="1" applyBorder="1" applyAlignment="1">
      <alignment horizontal="center" vertical="top"/>
    </xf>
    <xf numFmtId="0" fontId="4" fillId="28" borderId="36" xfId="0" applyFont="1" applyFill="1" applyBorder="1" applyAlignment="1">
      <alignment horizontal="center" vertical="top"/>
    </xf>
    <xf numFmtId="0" fontId="4" fillId="28" borderId="51" xfId="0" applyFont="1" applyFill="1" applyBorder="1" applyAlignment="1">
      <alignment horizontal="center" vertical="top"/>
    </xf>
    <xf numFmtId="0" fontId="4" fillId="28" borderId="54" xfId="0" applyFont="1" applyFill="1" applyBorder="1" applyAlignment="1">
      <alignment horizontal="center" vertical="top"/>
    </xf>
    <xf numFmtId="0" fontId="1" fillId="28" borderId="35" xfId="0" applyFont="1" applyFill="1" applyBorder="1" applyAlignment="1">
      <alignment horizontal="center" wrapText="1"/>
    </xf>
    <xf numFmtId="0" fontId="1" fillId="28" borderId="50" xfId="0" applyFont="1" applyFill="1" applyBorder="1" applyAlignment="1">
      <alignment horizontal="center" wrapText="1"/>
    </xf>
    <xf numFmtId="4" fontId="4" fillId="28" borderId="55" xfId="0" applyNumberFormat="1" applyFont="1" applyFill="1" applyBorder="1" applyAlignment="1">
      <alignment horizontal="center" vertical="center"/>
    </xf>
    <xf numFmtId="4" fontId="4" fillId="28" borderId="17" xfId="0" applyNumberFormat="1" applyFont="1" applyFill="1" applyBorder="1" applyAlignment="1">
      <alignment horizontal="center" vertical="center"/>
    </xf>
    <xf numFmtId="4" fontId="4" fillId="28" borderId="2" xfId="0" applyNumberFormat="1" applyFont="1" applyFill="1" applyBorder="1" applyAlignment="1">
      <alignment horizontal="right" vertical="center"/>
    </xf>
    <xf numFmtId="0" fontId="4" fillId="28" borderId="4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top"/>
    </xf>
    <xf numFmtId="10" fontId="41" fillId="0" borderId="10" xfId="0" applyNumberFormat="1" applyFont="1" applyFill="1" applyBorder="1" applyAlignment="1">
      <alignment horizontal="center" vertical="center"/>
    </xf>
    <xf numFmtId="10" fontId="41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" fontId="4" fillId="27" borderId="8" xfId="0" applyNumberFormat="1" applyFont="1" applyFill="1" applyBorder="1" applyAlignment="1">
      <alignment horizontal="right" vertical="center" wrapText="1"/>
    </xf>
    <xf numFmtId="4" fontId="4" fillId="27" borderId="5" xfId="0" applyNumberFormat="1" applyFont="1" applyFill="1" applyBorder="1" applyAlignment="1">
      <alignment horizontal="right" vertical="center" wrapText="1"/>
    </xf>
    <xf numFmtId="4" fontId="4" fillId="27" borderId="2" xfId="0" applyNumberFormat="1" applyFont="1" applyFill="1" applyBorder="1" applyAlignment="1">
      <alignment horizontal="right" vertical="center" wrapText="1"/>
    </xf>
    <xf numFmtId="4" fontId="4" fillId="27" borderId="4" xfId="0" applyNumberFormat="1" applyFont="1" applyFill="1" applyBorder="1" applyAlignment="1">
      <alignment horizontal="right" vertical="center" wrapText="1"/>
    </xf>
    <xf numFmtId="4" fontId="5" fillId="27" borderId="15" xfId="0" applyNumberFormat="1" applyFont="1" applyFill="1" applyBorder="1" applyAlignment="1">
      <alignment horizontal="right" vertical="center" wrapText="1"/>
    </xf>
    <xf numFmtId="4" fontId="5" fillId="27" borderId="17" xfId="0" applyNumberFormat="1" applyFont="1" applyFill="1" applyBorder="1" applyAlignment="1">
      <alignment horizontal="right" vertical="center" wrapText="1"/>
    </xf>
    <xf numFmtId="4" fontId="5" fillId="27" borderId="15" xfId="0" applyNumberFormat="1" applyFont="1" applyFill="1" applyBorder="1" applyAlignment="1">
      <alignment horizontal="right" vertical="center"/>
    </xf>
    <xf numFmtId="4" fontId="5" fillId="27" borderId="17" xfId="0" applyNumberFormat="1" applyFont="1" applyFill="1" applyBorder="1" applyAlignment="1">
      <alignment horizontal="right" vertical="center"/>
    </xf>
    <xf numFmtId="4" fontId="5" fillId="27" borderId="14" xfId="0" applyNumberFormat="1" applyFont="1" applyFill="1" applyBorder="1" applyAlignment="1">
      <alignment horizontal="right" vertical="center" wrapText="1"/>
    </xf>
    <xf numFmtId="4" fontId="5" fillId="27" borderId="9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26" borderId="33" xfId="0" applyNumberFormat="1" applyFont="1" applyFill="1" applyBorder="1" applyAlignment="1">
      <alignment horizontal="right" vertical="center" wrapText="1"/>
    </xf>
    <xf numFmtId="4" fontId="4" fillId="26" borderId="17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26" borderId="45" xfId="0" applyFont="1" applyFill="1" applyBorder="1" applyAlignment="1">
      <alignment horizontal="center" vertical="top"/>
    </xf>
    <xf numFmtId="0" fontId="4" fillId="26" borderId="46" xfId="0" applyFont="1" applyFill="1" applyBorder="1" applyAlignment="1">
      <alignment horizontal="center" vertical="top"/>
    </xf>
    <xf numFmtId="0" fontId="4" fillId="26" borderId="48" xfId="0" applyFont="1" applyFill="1" applyBorder="1" applyAlignment="1">
      <alignment horizontal="center" vertical="top"/>
    </xf>
    <xf numFmtId="0" fontId="4" fillId="26" borderId="49" xfId="0" applyFont="1" applyFill="1" applyBorder="1" applyAlignment="1">
      <alignment horizontal="center" vertical="top"/>
    </xf>
    <xf numFmtId="0" fontId="1" fillId="27" borderId="35" xfId="0" applyFont="1" applyFill="1" applyBorder="1" applyAlignment="1">
      <alignment horizontal="center" wrapText="1"/>
    </xf>
    <xf numFmtId="0" fontId="1" fillId="27" borderId="50" xfId="0" applyFont="1" applyFill="1" applyBorder="1" applyAlignment="1">
      <alignment horizontal="center" wrapText="1"/>
    </xf>
    <xf numFmtId="4" fontId="41" fillId="27" borderId="55" xfId="0" applyNumberFormat="1" applyFont="1" applyFill="1" applyBorder="1" applyAlignment="1">
      <alignment horizontal="center" vertical="center" wrapText="1"/>
    </xf>
    <xf numFmtId="4" fontId="41" fillId="27" borderId="40" xfId="0" applyNumberFormat="1" applyFont="1" applyFill="1" applyBorder="1" applyAlignment="1">
      <alignment horizontal="center" vertical="center" wrapText="1"/>
    </xf>
    <xf numFmtId="4" fontId="41" fillId="27" borderId="33" xfId="0" applyNumberFormat="1" applyFont="1" applyFill="1" applyBorder="1" applyAlignment="1">
      <alignment horizontal="center" vertical="center" wrapText="1"/>
    </xf>
    <xf numFmtId="4" fontId="41" fillId="27" borderId="46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4" fontId="41" fillId="27" borderId="27" xfId="0" applyNumberFormat="1" applyFont="1" applyFill="1" applyBorder="1" applyAlignment="1">
      <alignment horizontal="center" vertical="center" wrapText="1"/>
    </xf>
    <xf numFmtId="4" fontId="5" fillId="26" borderId="14" xfId="0" applyNumberFormat="1" applyFont="1" applyFill="1" applyBorder="1" applyAlignment="1">
      <alignment horizontal="center" vertical="center" wrapText="1"/>
    </xf>
    <xf numFmtId="4" fontId="5" fillId="26" borderId="27" xfId="0" applyNumberFormat="1" applyFont="1" applyFill="1" applyBorder="1" applyAlignment="1">
      <alignment horizontal="center" vertical="center" wrapText="1"/>
    </xf>
    <xf numFmtId="4" fontId="5" fillId="26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26" borderId="13" xfId="0" applyFont="1" applyFill="1" applyBorder="1" applyAlignment="1">
      <alignment horizontal="center" vertical="top"/>
    </xf>
    <xf numFmtId="0" fontId="4" fillId="26" borderId="16" xfId="0" applyFont="1" applyFill="1" applyBorder="1" applyAlignment="1">
      <alignment horizontal="center" vertical="top"/>
    </xf>
    <xf numFmtId="4" fontId="4" fillId="26" borderId="5" xfId="0" applyNumberFormat="1" applyFont="1" applyFill="1" applyBorder="1" applyAlignment="1">
      <alignment horizontal="right" vertical="center" wrapText="1"/>
    </xf>
    <xf numFmtId="4" fontId="4" fillId="26" borderId="14" xfId="0" applyNumberFormat="1" applyFont="1" applyFill="1" applyBorder="1" applyAlignment="1">
      <alignment horizontal="right" vertical="center" wrapText="1"/>
    </xf>
    <xf numFmtId="4" fontId="4" fillId="26" borderId="9" xfId="0" applyNumberFormat="1" applyFont="1" applyFill="1" applyBorder="1" applyAlignment="1">
      <alignment horizontal="right" vertical="center" wrapText="1"/>
    </xf>
    <xf numFmtId="4" fontId="5" fillId="26" borderId="38" xfId="0" applyNumberFormat="1" applyFont="1" applyFill="1" applyBorder="1" applyAlignment="1">
      <alignment horizontal="right" vertical="center"/>
    </xf>
    <xf numFmtId="4" fontId="5" fillId="26" borderId="41" xfId="0" applyNumberFormat="1" applyFont="1" applyFill="1" applyBorder="1" applyAlignment="1">
      <alignment horizontal="right" vertical="center"/>
    </xf>
    <xf numFmtId="4" fontId="5" fillId="26" borderId="15" xfId="0" applyNumberFormat="1" applyFont="1" applyFill="1" applyBorder="1" applyAlignment="1">
      <alignment horizontal="right" vertical="center"/>
    </xf>
    <xf numFmtId="4" fontId="5" fillId="26" borderId="17" xfId="0" applyNumberFormat="1" applyFont="1" applyFill="1" applyBorder="1" applyAlignment="1">
      <alignment horizontal="right" vertical="center"/>
    </xf>
    <xf numFmtId="4" fontId="5" fillId="26" borderId="15" xfId="0" applyNumberFormat="1" applyFont="1" applyFill="1" applyBorder="1" applyAlignment="1">
      <alignment horizontal="right" vertical="center" wrapText="1"/>
    </xf>
    <xf numFmtId="4" fontId="5" fillId="26" borderId="17" xfId="0" applyNumberFormat="1" applyFont="1" applyFill="1" applyBorder="1" applyAlignment="1">
      <alignment horizontal="right" vertical="center" wrapText="1"/>
    </xf>
    <xf numFmtId="4" fontId="5" fillId="26" borderId="14" xfId="0" applyNumberFormat="1" applyFont="1" applyFill="1" applyBorder="1" applyAlignment="1">
      <alignment horizontal="right" vertical="center" wrapText="1"/>
    </xf>
    <xf numFmtId="4" fontId="5" fillId="26" borderId="9" xfId="0" applyNumberFormat="1" applyFont="1" applyFill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right" vertical="center" wrapText="1"/>
    </xf>
    <xf numFmtId="0" fontId="57" fillId="0" borderId="30" xfId="0" applyNumberFormat="1" applyFont="1" applyBorder="1" applyAlignment="1">
      <alignment horizontal="left" vertical="center" wrapText="1"/>
    </xf>
    <xf numFmtId="0" fontId="4" fillId="26" borderId="8" xfId="1" applyFont="1" applyFill="1" applyBorder="1" applyAlignment="1">
      <alignment horizontal="center" vertical="center" wrapText="1"/>
    </xf>
    <xf numFmtId="0" fontId="4" fillId="26" borderId="2" xfId="1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top" wrapText="1"/>
    </xf>
    <xf numFmtId="0" fontId="5" fillId="0" borderId="3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L89"/>
  <sheetViews>
    <sheetView zoomScale="70" zoomScaleNormal="70" workbookViewId="0">
      <selection activeCell="E10" sqref="E10:H10"/>
    </sheetView>
  </sheetViews>
  <sheetFormatPr defaultRowHeight="18.75"/>
  <cols>
    <col min="1" max="1" width="5.85546875" style="1" customWidth="1"/>
    <col min="2" max="2" width="7.140625" style="1" customWidth="1"/>
    <col min="3" max="3" width="8.140625" style="10" customWidth="1"/>
    <col min="4" max="4" width="83.140625" style="10" customWidth="1"/>
    <col min="5" max="5" width="20.85546875" style="10" customWidth="1"/>
    <col min="6" max="6" width="22.7109375" style="10" customWidth="1"/>
    <col min="7" max="7" width="20.85546875" style="25" customWidth="1"/>
    <col min="8" max="8" width="24.140625" style="14" customWidth="1"/>
    <col min="9" max="9" width="8.5703125" style="23" customWidth="1"/>
    <col min="10" max="10" width="28" style="24" customWidth="1"/>
    <col min="11" max="11" width="32.5703125" style="1" customWidth="1"/>
    <col min="12" max="12" width="20" style="1" customWidth="1"/>
    <col min="13" max="16384" width="9.140625" style="1"/>
  </cols>
  <sheetData>
    <row r="1" spans="1:10" ht="147" customHeight="1" thickBot="1">
      <c r="A1" s="351" t="s">
        <v>19</v>
      </c>
      <c r="B1" s="351"/>
      <c r="C1" s="351"/>
      <c r="D1" s="351"/>
      <c r="E1" s="20"/>
      <c r="F1" s="20"/>
      <c r="G1" s="21"/>
      <c r="H1" s="22"/>
    </row>
    <row r="2" spans="1:10" ht="19.5" thickTop="1">
      <c r="D2" s="8"/>
    </row>
    <row r="3" spans="1:10" ht="19.5">
      <c r="D3" s="352" t="s">
        <v>0</v>
      </c>
      <c r="E3" s="352"/>
      <c r="F3" s="352"/>
      <c r="G3" s="352"/>
      <c r="H3" s="352"/>
    </row>
    <row r="4" spans="1:10" s="99" customFormat="1" ht="39" customHeight="1">
      <c r="C4" s="101"/>
      <c r="D4" s="353" t="s">
        <v>108</v>
      </c>
      <c r="E4" s="353"/>
      <c r="F4" s="353"/>
      <c r="G4" s="353"/>
      <c r="H4" s="353"/>
      <c r="I4" s="102"/>
      <c r="J4" s="103"/>
    </row>
    <row r="5" spans="1:10" ht="19.5">
      <c r="D5" s="352" t="s">
        <v>33</v>
      </c>
      <c r="E5" s="352"/>
      <c r="F5" s="352"/>
      <c r="G5" s="352"/>
      <c r="H5" s="352"/>
    </row>
    <row r="6" spans="1:10" ht="19.5" customHeight="1" thickBot="1">
      <c r="J6" s="336" t="s">
        <v>34</v>
      </c>
    </row>
    <row r="7" spans="1:10" s="99" customFormat="1" ht="18.75" customHeight="1">
      <c r="C7" s="337" t="s">
        <v>1</v>
      </c>
      <c r="D7" s="338"/>
      <c r="E7" s="341" t="s">
        <v>109</v>
      </c>
      <c r="F7" s="341"/>
      <c r="G7" s="341"/>
      <c r="H7" s="342"/>
      <c r="I7" s="102"/>
      <c r="J7" s="336"/>
    </row>
    <row r="8" spans="1:10" ht="37.5">
      <c r="C8" s="339"/>
      <c r="D8" s="340"/>
      <c r="E8" s="2" t="s">
        <v>2</v>
      </c>
      <c r="F8" s="2" t="s">
        <v>3</v>
      </c>
      <c r="G8" s="2" t="s">
        <v>4</v>
      </c>
      <c r="H8" s="3" t="s">
        <v>20</v>
      </c>
      <c r="J8" s="336"/>
    </row>
    <row r="9" spans="1:10" s="26" customFormat="1" ht="13.5" thickBot="1">
      <c r="C9" s="354">
        <v>1</v>
      </c>
      <c r="D9" s="355"/>
      <c r="E9" s="27">
        <v>2</v>
      </c>
      <c r="F9" s="27">
        <v>3</v>
      </c>
      <c r="G9" s="27">
        <v>4</v>
      </c>
      <c r="H9" s="28" t="s">
        <v>21</v>
      </c>
      <c r="I9" s="29"/>
      <c r="J9" s="30" t="s">
        <v>35</v>
      </c>
    </row>
    <row r="10" spans="1:10" ht="19.5">
      <c r="C10" s="347" t="s">
        <v>36</v>
      </c>
      <c r="D10" s="348"/>
      <c r="E10" s="349">
        <f>SUM(E11:H13)</f>
        <v>5106.6000000000004</v>
      </c>
      <c r="F10" s="349"/>
      <c r="G10" s="349"/>
      <c r="H10" s="350"/>
      <c r="J10" s="31"/>
    </row>
    <row r="11" spans="1:10">
      <c r="C11" s="343" t="s">
        <v>37</v>
      </c>
      <c r="D11" s="344"/>
      <c r="E11" s="345">
        <v>3073.8</v>
      </c>
      <c r="F11" s="345"/>
      <c r="G11" s="345"/>
      <c r="H11" s="346"/>
      <c r="J11" s="31"/>
    </row>
    <row r="12" spans="1:10">
      <c r="C12" s="343" t="s">
        <v>38</v>
      </c>
      <c r="D12" s="344"/>
      <c r="E12" s="345">
        <v>203.6</v>
      </c>
      <c r="F12" s="345"/>
      <c r="G12" s="345"/>
      <c r="H12" s="346"/>
      <c r="J12" s="31"/>
    </row>
    <row r="13" spans="1:10" ht="19.5" thickBot="1">
      <c r="C13" s="356" t="s">
        <v>39</v>
      </c>
      <c r="D13" s="357"/>
      <c r="E13" s="358">
        <v>1829.2</v>
      </c>
      <c r="F13" s="358"/>
      <c r="G13" s="358"/>
      <c r="H13" s="359"/>
      <c r="J13" s="31"/>
    </row>
    <row r="14" spans="1:10" ht="19.5" customHeight="1">
      <c r="C14" s="360" t="s">
        <v>40</v>
      </c>
      <c r="D14" s="361"/>
      <c r="E14" s="362">
        <f>E16+E20+E24+E28+E29</f>
        <v>1288132.28</v>
      </c>
      <c r="F14" s="362">
        <f>F16+F20+F24+F28+F29</f>
        <v>1084440.3499999999</v>
      </c>
      <c r="G14" s="362">
        <f>G16+G20+G24+G28+G29</f>
        <v>1081975.52</v>
      </c>
      <c r="H14" s="364">
        <f>H16+H20+H24+H28+H29</f>
        <v>203691.93000000014</v>
      </c>
      <c r="J14" s="31"/>
    </row>
    <row r="15" spans="1:10" ht="19.5" customHeight="1">
      <c r="C15" s="366" t="s">
        <v>18</v>
      </c>
      <c r="D15" s="367"/>
      <c r="E15" s="363"/>
      <c r="F15" s="363"/>
      <c r="G15" s="363"/>
      <c r="H15" s="365"/>
      <c r="J15" s="31"/>
    </row>
    <row r="16" spans="1:10" s="4" customFormat="1" ht="18.75" customHeight="1">
      <c r="C16" s="371" t="s">
        <v>41</v>
      </c>
      <c r="D16" s="372"/>
      <c r="E16" s="373">
        <f>SUM(E18:E19)</f>
        <v>734228.8</v>
      </c>
      <c r="F16" s="373">
        <f>SUM(F18:F19)</f>
        <v>635038.27999999991</v>
      </c>
      <c r="G16" s="373">
        <f>SUM(G18:G19)</f>
        <v>542887.22</v>
      </c>
      <c r="H16" s="368">
        <f>SUM(H18:H19)</f>
        <v>99190.520000000077</v>
      </c>
      <c r="I16" s="32"/>
      <c r="J16" s="33"/>
    </row>
    <row r="17" spans="3:11" s="4" customFormat="1" ht="18.75" customHeight="1">
      <c r="C17" s="374" t="s">
        <v>18</v>
      </c>
      <c r="D17" s="375"/>
      <c r="E17" s="373"/>
      <c r="F17" s="373"/>
      <c r="G17" s="373"/>
      <c r="H17" s="368"/>
      <c r="I17" s="32"/>
      <c r="J17" s="34"/>
    </row>
    <row r="18" spans="3:11" s="4" customFormat="1">
      <c r="C18" s="95" t="s">
        <v>9</v>
      </c>
      <c r="D18" s="35" t="s">
        <v>42</v>
      </c>
      <c r="E18" s="15">
        <v>699774.79</v>
      </c>
      <c r="F18" s="15">
        <v>601249.57999999996</v>
      </c>
      <c r="G18" s="15">
        <v>542887.22</v>
      </c>
      <c r="H18" s="16">
        <f>E18-F18</f>
        <v>98525.210000000079</v>
      </c>
      <c r="I18" s="32"/>
      <c r="J18" s="33">
        <f>E18-G18</f>
        <v>156887.57000000007</v>
      </c>
    </row>
    <row r="19" spans="3:11" s="4" customFormat="1">
      <c r="C19" s="95" t="s">
        <v>9</v>
      </c>
      <c r="D19" s="35" t="s">
        <v>43</v>
      </c>
      <c r="E19" s="15">
        <v>34454.01</v>
      </c>
      <c r="F19" s="15">
        <v>33788.699999999997</v>
      </c>
      <c r="G19" s="15"/>
      <c r="H19" s="16">
        <f>E19-F19</f>
        <v>665.31000000000495</v>
      </c>
      <c r="I19" s="32"/>
      <c r="J19" s="34"/>
    </row>
    <row r="20" spans="3:11" s="4" customFormat="1" ht="18.75" customHeight="1">
      <c r="C20" s="378" t="s">
        <v>44</v>
      </c>
      <c r="D20" s="379"/>
      <c r="E20" s="373">
        <f>SUM(E22:E23)</f>
        <v>152866.14000000001</v>
      </c>
      <c r="F20" s="373">
        <f>SUM(F22:F23)</f>
        <v>113396.77999999998</v>
      </c>
      <c r="G20" s="373">
        <f>SUM(G22:G23)</f>
        <v>229097.84</v>
      </c>
      <c r="H20" s="368">
        <f>SUM(H22:H23)</f>
        <v>39469.36000000003</v>
      </c>
      <c r="I20" s="32"/>
      <c r="J20" s="33"/>
    </row>
    <row r="21" spans="3:11" s="4" customFormat="1" ht="18.75" customHeight="1">
      <c r="C21" s="369" t="s">
        <v>18</v>
      </c>
      <c r="D21" s="370"/>
      <c r="E21" s="373"/>
      <c r="F21" s="373"/>
      <c r="G21" s="373"/>
      <c r="H21" s="368"/>
      <c r="I21" s="32"/>
      <c r="J21" s="34"/>
    </row>
    <row r="22" spans="3:11" s="4" customFormat="1">
      <c r="C22" s="36" t="s">
        <v>9</v>
      </c>
      <c r="D22" s="37" t="s">
        <v>42</v>
      </c>
      <c r="E22" s="15">
        <v>178859.92</v>
      </c>
      <c r="F22" s="15">
        <v>138550.04999999999</v>
      </c>
      <c r="G22" s="15">
        <v>229097.84</v>
      </c>
      <c r="H22" s="16">
        <f>E22-F22</f>
        <v>40309.870000000024</v>
      </c>
      <c r="I22" s="32"/>
      <c r="J22" s="33">
        <f>E22-G22</f>
        <v>-50237.919999999984</v>
      </c>
    </row>
    <row r="23" spans="3:11" s="4" customFormat="1">
      <c r="C23" s="95" t="s">
        <v>9</v>
      </c>
      <c r="D23" s="35" t="s">
        <v>43</v>
      </c>
      <c r="E23" s="15">
        <v>-25993.78</v>
      </c>
      <c r="F23" s="15">
        <v>-25153.27</v>
      </c>
      <c r="G23" s="15"/>
      <c r="H23" s="16">
        <f>E23-F23</f>
        <v>-840.5099999999984</v>
      </c>
      <c r="I23" s="32"/>
      <c r="J23" s="34"/>
    </row>
    <row r="24" spans="3:11" s="4" customFormat="1" ht="18.75" customHeight="1">
      <c r="C24" s="378" t="s">
        <v>45</v>
      </c>
      <c r="D24" s="379"/>
      <c r="E24" s="373">
        <f>SUM(E26:E27)</f>
        <v>18609.730000000003</v>
      </c>
      <c r="F24" s="373">
        <f>SUM(F26:F27)</f>
        <v>12862.56</v>
      </c>
      <c r="G24" s="373">
        <f>SUM(G26:G27)</f>
        <v>39660.65</v>
      </c>
      <c r="H24" s="368">
        <f>SUM(H26:H27)</f>
        <v>5747.1700000000019</v>
      </c>
      <c r="I24" s="32"/>
      <c r="J24" s="33"/>
    </row>
    <row r="25" spans="3:11" s="4" customFormat="1">
      <c r="C25" s="38"/>
      <c r="D25" s="170" t="s">
        <v>18</v>
      </c>
      <c r="E25" s="373"/>
      <c r="F25" s="373"/>
      <c r="G25" s="373"/>
      <c r="H25" s="368"/>
      <c r="I25" s="32"/>
      <c r="J25" s="34"/>
    </row>
    <row r="26" spans="3:11" s="4" customFormat="1">
      <c r="C26" s="36" t="s">
        <v>9</v>
      </c>
      <c r="D26" s="37" t="s">
        <v>42</v>
      </c>
      <c r="E26" s="15">
        <v>31378.7</v>
      </c>
      <c r="F26" s="15">
        <v>25289.87</v>
      </c>
      <c r="G26" s="15">
        <v>39660.65</v>
      </c>
      <c r="H26" s="16">
        <f t="shared" ref="H26:H29" si="0">E26-F26</f>
        <v>6088.8300000000017</v>
      </c>
      <c r="I26" s="32"/>
      <c r="J26" s="33">
        <f>E26-G26</f>
        <v>-8281.9500000000007</v>
      </c>
    </row>
    <row r="27" spans="3:11" s="4" customFormat="1">
      <c r="C27" s="95" t="s">
        <v>9</v>
      </c>
      <c r="D27" s="35" t="s">
        <v>43</v>
      </c>
      <c r="E27" s="15">
        <v>-12768.97</v>
      </c>
      <c r="F27" s="15">
        <v>-12427.31</v>
      </c>
      <c r="G27" s="15"/>
      <c r="H27" s="16">
        <f t="shared" si="0"/>
        <v>-341.65999999999985</v>
      </c>
      <c r="I27" s="32"/>
      <c r="J27" s="34"/>
    </row>
    <row r="28" spans="3:11" s="4" customFormat="1" ht="18.75" customHeight="1">
      <c r="C28" s="376" t="s">
        <v>46</v>
      </c>
      <c r="D28" s="377"/>
      <c r="E28" s="97">
        <v>93441.71</v>
      </c>
      <c r="F28" s="97">
        <v>76438.06</v>
      </c>
      <c r="G28" s="97">
        <v>79255.92</v>
      </c>
      <c r="H28" s="16">
        <f t="shared" si="0"/>
        <v>17003.650000000009</v>
      </c>
      <c r="I28" s="32"/>
      <c r="J28" s="33">
        <f t="shared" ref="J28:J32" si="1">E28-G28</f>
        <v>14185.790000000008</v>
      </c>
    </row>
    <row r="29" spans="3:11" s="4" customFormat="1" ht="19.5" customHeight="1" thickBot="1">
      <c r="C29" s="388" t="s">
        <v>47</v>
      </c>
      <c r="D29" s="389"/>
      <c r="E29" s="39">
        <v>288985.90000000002</v>
      </c>
      <c r="F29" s="39">
        <v>246704.67</v>
      </c>
      <c r="G29" s="39">
        <v>191073.89</v>
      </c>
      <c r="H29" s="16">
        <f t="shared" si="0"/>
        <v>42281.23000000001</v>
      </c>
      <c r="I29" s="32"/>
      <c r="J29" s="33">
        <f t="shared" si="1"/>
        <v>97912.010000000009</v>
      </c>
    </row>
    <row r="30" spans="3:11" s="4" customFormat="1" ht="19.5" customHeight="1">
      <c r="C30" s="390" t="s">
        <v>48</v>
      </c>
      <c r="D30" s="391"/>
      <c r="E30" s="392">
        <f>E32+E33</f>
        <v>868610.01</v>
      </c>
      <c r="F30" s="392">
        <f>F32+F33</f>
        <v>751367.44</v>
      </c>
      <c r="G30" s="394">
        <f>G32+G33</f>
        <v>683758.92999999993</v>
      </c>
      <c r="H30" s="386">
        <f>H32+H33</f>
        <v>117242.57000000002</v>
      </c>
      <c r="I30" s="32"/>
      <c r="J30" s="33"/>
    </row>
    <row r="31" spans="3:11" s="4" customFormat="1" ht="19.5" customHeight="1">
      <c r="C31" s="396" t="s">
        <v>18</v>
      </c>
      <c r="D31" s="397"/>
      <c r="E31" s="393"/>
      <c r="F31" s="393"/>
      <c r="G31" s="395"/>
      <c r="H31" s="387"/>
      <c r="I31" s="32"/>
      <c r="J31" s="34"/>
    </row>
    <row r="32" spans="3:11" s="4" customFormat="1">
      <c r="C32" s="96" t="s">
        <v>5</v>
      </c>
      <c r="D32" s="12" t="s">
        <v>49</v>
      </c>
      <c r="E32" s="167">
        <v>93149.57</v>
      </c>
      <c r="F32" s="167">
        <v>80550.789999999994</v>
      </c>
      <c r="G32" s="120">
        <f>500.98</f>
        <v>500.98</v>
      </c>
      <c r="H32" s="144">
        <f>E32-F32</f>
        <v>12598.780000000013</v>
      </c>
      <c r="I32" s="32"/>
      <c r="J32" s="33">
        <f t="shared" si="1"/>
        <v>92648.590000000011</v>
      </c>
      <c r="K32" s="40" t="s">
        <v>107</v>
      </c>
    </row>
    <row r="33" spans="3:12" s="4" customFormat="1">
      <c r="C33" s="398" t="s">
        <v>6</v>
      </c>
      <c r="D33" s="12" t="s">
        <v>51</v>
      </c>
      <c r="E33" s="400">
        <f>SUM(E35:E51)</f>
        <v>775460.44000000006</v>
      </c>
      <c r="F33" s="400">
        <f>SUM(F35:F51)</f>
        <v>670816.64999999991</v>
      </c>
      <c r="G33" s="401">
        <f>G35+G36++G42+G43+G44+G48+G49+G50+G47+G51+G41</f>
        <v>683257.95</v>
      </c>
      <c r="H33" s="402">
        <f>SUM(H35:H51)</f>
        <v>104643.79000000001</v>
      </c>
      <c r="I33" s="32"/>
      <c r="J33" s="34"/>
    </row>
    <row r="34" spans="3:12" s="4" customFormat="1">
      <c r="C34" s="399"/>
      <c r="D34" s="41" t="s">
        <v>18</v>
      </c>
      <c r="E34" s="400"/>
      <c r="F34" s="400"/>
      <c r="G34" s="401"/>
      <c r="H34" s="403"/>
      <c r="I34" s="32"/>
      <c r="J34" s="34"/>
    </row>
    <row r="35" spans="3:12" s="4" customFormat="1">
      <c r="C35" s="42" t="s">
        <v>7</v>
      </c>
      <c r="D35" s="43" t="s">
        <v>52</v>
      </c>
      <c r="E35" s="44">
        <v>130487.12</v>
      </c>
      <c r="F35" s="44">
        <v>112799.43</v>
      </c>
      <c r="G35" s="133">
        <v>130487.12</v>
      </c>
      <c r="H35" s="143">
        <f>E35-F35</f>
        <v>17687.690000000002</v>
      </c>
      <c r="I35" s="32"/>
      <c r="J35" s="33">
        <f t="shared" ref="J35:J36" si="2">E35-G35</f>
        <v>0</v>
      </c>
      <c r="K35" s="40" t="s">
        <v>111</v>
      </c>
    </row>
    <row r="36" spans="3:12" s="4" customFormat="1">
      <c r="C36" s="42" t="s">
        <v>8</v>
      </c>
      <c r="D36" s="43" t="s">
        <v>53</v>
      </c>
      <c r="E36" s="380">
        <v>70354.720000000001</v>
      </c>
      <c r="F36" s="380">
        <v>60875.9</v>
      </c>
      <c r="G36" s="382">
        <f>SUM(G38:G40)</f>
        <v>71376.12</v>
      </c>
      <c r="H36" s="384">
        <f>E36-F36</f>
        <v>9478.82</v>
      </c>
      <c r="I36" s="32"/>
      <c r="J36" s="45">
        <f t="shared" si="2"/>
        <v>-1021.3999999999942</v>
      </c>
      <c r="L36" s="161"/>
    </row>
    <row r="37" spans="3:12" s="4" customFormat="1">
      <c r="C37" s="42"/>
      <c r="D37" s="46" t="s">
        <v>18</v>
      </c>
      <c r="E37" s="381"/>
      <c r="F37" s="381"/>
      <c r="G37" s="383"/>
      <c r="H37" s="385"/>
      <c r="I37" s="32"/>
      <c r="J37" s="34"/>
    </row>
    <row r="38" spans="3:12" s="4" customFormat="1">
      <c r="C38" s="42" t="s">
        <v>9</v>
      </c>
      <c r="D38" s="47" t="s">
        <v>54</v>
      </c>
      <c r="E38" s="13"/>
      <c r="F38" s="13"/>
      <c r="G38" s="133">
        <v>61309.919999999998</v>
      </c>
      <c r="H38" s="407"/>
      <c r="I38" s="32"/>
      <c r="J38" s="34"/>
      <c r="K38" s="40"/>
    </row>
    <row r="39" spans="3:12" s="4" customFormat="1">
      <c r="C39" s="42" t="s">
        <v>9</v>
      </c>
      <c r="D39" s="43" t="s">
        <v>55</v>
      </c>
      <c r="E39" s="13"/>
      <c r="F39" s="13"/>
      <c r="G39" s="133">
        <v>9268.4699999999993</v>
      </c>
      <c r="H39" s="408"/>
      <c r="I39" s="32"/>
      <c r="J39" s="34"/>
      <c r="K39" s="48" t="s">
        <v>99</v>
      </c>
    </row>
    <row r="40" spans="3:12" s="4" customFormat="1">
      <c r="C40" s="42" t="s">
        <v>9</v>
      </c>
      <c r="D40" s="43" t="s">
        <v>56</v>
      </c>
      <c r="E40" s="13"/>
      <c r="F40" s="13"/>
      <c r="G40" s="121">
        <v>797.73</v>
      </c>
      <c r="H40" s="409"/>
      <c r="I40" s="32"/>
      <c r="J40" s="34"/>
      <c r="K40" s="40" t="s">
        <v>100</v>
      </c>
    </row>
    <row r="41" spans="3:12" s="4" customFormat="1" hidden="1">
      <c r="C41" s="42" t="s">
        <v>10</v>
      </c>
      <c r="D41" s="43" t="s">
        <v>57</v>
      </c>
      <c r="E41" s="44"/>
      <c r="F41" s="44"/>
      <c r="G41" s="121"/>
      <c r="H41" s="143">
        <f t="shared" ref="H41:H52" si="3">E41-F41</f>
        <v>0</v>
      </c>
      <c r="I41" s="32"/>
      <c r="J41" s="33">
        <f t="shared" ref="J41:J52" si="4">E41-G41</f>
        <v>0</v>
      </c>
    </row>
    <row r="42" spans="3:12" s="4" customFormat="1" hidden="1">
      <c r="C42" s="42" t="s">
        <v>11</v>
      </c>
      <c r="D42" s="43" t="s">
        <v>58</v>
      </c>
      <c r="E42" s="44"/>
      <c r="F42" s="44"/>
      <c r="G42" s="121"/>
      <c r="H42" s="143">
        <f t="shared" si="3"/>
        <v>0</v>
      </c>
      <c r="I42" s="32"/>
      <c r="J42" s="33"/>
    </row>
    <row r="43" spans="3:12" s="4" customFormat="1">
      <c r="C43" s="42" t="s">
        <v>10</v>
      </c>
      <c r="D43" s="43" t="s">
        <v>91</v>
      </c>
      <c r="E43" s="44">
        <v>73104.56</v>
      </c>
      <c r="F43" s="44">
        <v>63233.98</v>
      </c>
      <c r="G43" s="121">
        <v>22929.599999999999</v>
      </c>
      <c r="H43" s="143">
        <f t="shared" si="3"/>
        <v>9870.5799999999945</v>
      </c>
      <c r="I43" s="32"/>
      <c r="J43" s="33">
        <f t="shared" si="4"/>
        <v>50174.96</v>
      </c>
      <c r="K43" s="40" t="s">
        <v>103</v>
      </c>
    </row>
    <row r="44" spans="3:12" s="4" customFormat="1" ht="33">
      <c r="C44" s="51" t="s">
        <v>11</v>
      </c>
      <c r="D44" s="49" t="s">
        <v>60</v>
      </c>
      <c r="E44" s="44">
        <v>79392.570000000007</v>
      </c>
      <c r="F44" s="44">
        <v>68633.279999999999</v>
      </c>
      <c r="G44" s="130">
        <v>79388.399999999994</v>
      </c>
      <c r="H44" s="143">
        <f t="shared" si="3"/>
        <v>10759.290000000008</v>
      </c>
      <c r="I44" s="32"/>
      <c r="J44" s="33">
        <f t="shared" si="4"/>
        <v>4.1700000000128057</v>
      </c>
      <c r="K44" s="40" t="s">
        <v>101</v>
      </c>
    </row>
    <row r="45" spans="3:12" s="4" customFormat="1" hidden="1">
      <c r="C45" s="42"/>
      <c r="D45" s="131" t="s">
        <v>18</v>
      </c>
      <c r="E45" s="44"/>
      <c r="F45" s="44"/>
      <c r="G45" s="121"/>
      <c r="H45" s="143"/>
      <c r="I45" s="32"/>
      <c r="J45" s="33"/>
    </row>
    <row r="46" spans="3:12" hidden="1">
      <c r="C46" s="42" t="s">
        <v>9</v>
      </c>
      <c r="D46" s="132" t="s">
        <v>89</v>
      </c>
      <c r="E46" s="44"/>
      <c r="F46" s="44"/>
      <c r="G46" s="133"/>
      <c r="H46" s="143"/>
      <c r="I46" s="32"/>
      <c r="J46" s="33"/>
      <c r="K46" s="40"/>
    </row>
    <row r="47" spans="3:12" s="4" customFormat="1" ht="21.75" customHeight="1">
      <c r="C47" s="42" t="s">
        <v>12</v>
      </c>
      <c r="D47" s="49" t="s">
        <v>59</v>
      </c>
      <c r="E47" s="44">
        <v>126556.77</v>
      </c>
      <c r="F47" s="44">
        <v>109575.98</v>
      </c>
      <c r="G47" s="133">
        <v>126556.72</v>
      </c>
      <c r="H47" s="143">
        <f t="shared" si="3"/>
        <v>16980.790000000008</v>
      </c>
      <c r="I47" s="32"/>
      <c r="J47" s="33">
        <f t="shared" si="4"/>
        <v>5.0000000002910383E-2</v>
      </c>
    </row>
    <row r="48" spans="3:12" s="4" customFormat="1" ht="21" customHeight="1">
      <c r="C48" s="51" t="s">
        <v>13</v>
      </c>
      <c r="D48" s="43" t="s">
        <v>86</v>
      </c>
      <c r="E48" s="44">
        <v>33410.080000000002</v>
      </c>
      <c r="F48" s="44">
        <v>28913.4</v>
      </c>
      <c r="G48" s="163">
        <v>30447</v>
      </c>
      <c r="H48" s="143">
        <f t="shared" si="3"/>
        <v>4496.68</v>
      </c>
      <c r="I48" s="32"/>
      <c r="J48" s="33">
        <f t="shared" si="4"/>
        <v>2963.0800000000017</v>
      </c>
      <c r="K48" s="40"/>
    </row>
    <row r="49" spans="3:11" s="4" customFormat="1">
      <c r="C49" s="51" t="s">
        <v>14</v>
      </c>
      <c r="D49" s="50" t="s">
        <v>61</v>
      </c>
      <c r="E49" s="44">
        <v>137562.25</v>
      </c>
      <c r="F49" s="44">
        <v>118898.83</v>
      </c>
      <c r="G49" s="133">
        <v>97481.14</v>
      </c>
      <c r="H49" s="143">
        <f t="shared" si="3"/>
        <v>18663.419999999998</v>
      </c>
      <c r="I49" s="32"/>
      <c r="J49" s="33">
        <f t="shared" si="4"/>
        <v>40081.11</v>
      </c>
      <c r="K49" s="40" t="s">
        <v>102</v>
      </c>
    </row>
    <row r="50" spans="3:11">
      <c r="C50" s="42" t="s">
        <v>87</v>
      </c>
      <c r="D50" s="52" t="s">
        <v>62</v>
      </c>
      <c r="E50" s="44">
        <v>22403.27</v>
      </c>
      <c r="F50" s="44">
        <v>19379.63</v>
      </c>
      <c r="G50" s="133">
        <v>22408.73</v>
      </c>
      <c r="H50" s="143">
        <f t="shared" si="3"/>
        <v>3023.6399999999994</v>
      </c>
      <c r="I50" s="32"/>
      <c r="J50" s="33">
        <f t="shared" si="4"/>
        <v>-5.4599999999991269</v>
      </c>
      <c r="K50" s="40" t="s">
        <v>50</v>
      </c>
    </row>
    <row r="51" spans="3:11" ht="19.5" thickBot="1">
      <c r="C51" s="42" t="s">
        <v>88</v>
      </c>
      <c r="D51" s="52" t="s">
        <v>63</v>
      </c>
      <c r="E51" s="44">
        <v>102189.1</v>
      </c>
      <c r="F51" s="44">
        <v>88506.22</v>
      </c>
      <c r="G51" s="133">
        <v>102183.12</v>
      </c>
      <c r="H51" s="143">
        <f t="shared" si="3"/>
        <v>13682.880000000005</v>
      </c>
      <c r="I51" s="32"/>
      <c r="J51" s="33">
        <f t="shared" si="4"/>
        <v>5.9800000000104774</v>
      </c>
      <c r="K51" s="40"/>
    </row>
    <row r="52" spans="3:11" s="6" customFormat="1">
      <c r="C52" s="155" t="s">
        <v>15</v>
      </c>
      <c r="D52" s="156" t="s">
        <v>64</v>
      </c>
      <c r="E52" s="410">
        <v>76248.740000000005</v>
      </c>
      <c r="F52" s="412">
        <v>65974.28</v>
      </c>
      <c r="G52" s="414">
        <f>SUM(G54:G63)</f>
        <v>86398.42</v>
      </c>
      <c r="H52" s="415">
        <f t="shared" si="3"/>
        <v>10274.460000000006</v>
      </c>
      <c r="I52" s="32"/>
      <c r="J52" s="33">
        <f t="shared" si="4"/>
        <v>-10149.679999999993</v>
      </c>
      <c r="K52" s="40"/>
    </row>
    <row r="53" spans="3:11" s="6" customFormat="1">
      <c r="C53" s="96"/>
      <c r="D53" s="41" t="s">
        <v>18</v>
      </c>
      <c r="E53" s="411"/>
      <c r="F53" s="413"/>
      <c r="G53" s="401"/>
      <c r="H53" s="416"/>
      <c r="I53" s="53"/>
      <c r="J53" s="54"/>
    </row>
    <row r="54" spans="3:11" s="6" customFormat="1" ht="18.75" hidden="1" customHeight="1">
      <c r="C54" s="9" t="s">
        <v>9</v>
      </c>
      <c r="D54" s="11" t="s">
        <v>65</v>
      </c>
      <c r="E54" s="18"/>
      <c r="F54" s="18"/>
      <c r="G54" s="55"/>
      <c r="H54" s="56"/>
      <c r="I54" s="53"/>
      <c r="J54" s="54"/>
    </row>
    <row r="55" spans="3:11" s="6" customFormat="1">
      <c r="C55" s="9" t="s">
        <v>9</v>
      </c>
      <c r="D55" s="11" t="s">
        <v>104</v>
      </c>
      <c r="E55" s="18"/>
      <c r="F55" s="18"/>
      <c r="G55" s="55">
        <v>14200</v>
      </c>
      <c r="H55" s="56"/>
      <c r="I55" s="53"/>
      <c r="J55" s="54"/>
    </row>
    <row r="56" spans="3:11" s="6" customFormat="1" ht="18.75" hidden="1" customHeight="1">
      <c r="C56" s="9" t="s">
        <v>9</v>
      </c>
      <c r="D56" s="11" t="s">
        <v>30</v>
      </c>
      <c r="E56" s="18"/>
      <c r="F56" s="18"/>
      <c r="G56" s="55"/>
      <c r="H56" s="56"/>
      <c r="I56" s="53"/>
      <c r="J56" s="54"/>
    </row>
    <row r="57" spans="3:11" s="6" customFormat="1" ht="21.75" customHeight="1">
      <c r="C57" s="9" t="s">
        <v>9</v>
      </c>
      <c r="D57" s="11" t="s">
        <v>32</v>
      </c>
      <c r="E57" s="18"/>
      <c r="F57" s="18"/>
      <c r="G57" s="55">
        <v>7163.4</v>
      </c>
      <c r="H57" s="56"/>
      <c r="I57" s="53"/>
      <c r="J57" s="54"/>
    </row>
    <row r="58" spans="3:11" s="6" customFormat="1" ht="21" customHeight="1">
      <c r="C58" s="9" t="s">
        <v>9</v>
      </c>
      <c r="D58" s="11" t="s">
        <v>85</v>
      </c>
      <c r="E58" s="18"/>
      <c r="F58" s="18"/>
      <c r="G58" s="55">
        <v>51586</v>
      </c>
      <c r="H58" s="56"/>
      <c r="I58" s="53"/>
      <c r="J58" s="54"/>
    </row>
    <row r="59" spans="3:11" s="6" customFormat="1" ht="21.75" hidden="1" customHeight="1">
      <c r="C59" s="9" t="s">
        <v>9</v>
      </c>
      <c r="D59" s="11" t="s">
        <v>105</v>
      </c>
      <c r="E59" s="18"/>
      <c r="F59" s="18"/>
      <c r="G59" s="55"/>
      <c r="H59" s="56"/>
      <c r="I59" s="53"/>
      <c r="J59" s="54"/>
    </row>
    <row r="60" spans="3:11" s="6" customFormat="1" ht="19.5" customHeight="1">
      <c r="C60" s="9" t="s">
        <v>9</v>
      </c>
      <c r="D60" s="11" t="s">
        <v>106</v>
      </c>
      <c r="E60" s="18"/>
      <c r="F60" s="18"/>
      <c r="G60" s="55">
        <v>3900</v>
      </c>
      <c r="H60" s="56"/>
      <c r="I60" s="53"/>
      <c r="J60" s="54"/>
    </row>
    <row r="61" spans="3:11" s="6" customFormat="1" ht="19.5" customHeight="1" thickBot="1">
      <c r="C61" s="157" t="s">
        <v>9</v>
      </c>
      <c r="D61" s="158" t="s">
        <v>31</v>
      </c>
      <c r="E61" s="159"/>
      <c r="F61" s="159"/>
      <c r="G61" s="108">
        <v>9549.02</v>
      </c>
      <c r="H61" s="160"/>
      <c r="I61" s="53"/>
      <c r="J61" s="54"/>
    </row>
    <row r="62" spans="3:11" s="6" customFormat="1" ht="19.5" hidden="1" customHeight="1">
      <c r="C62" s="150" t="s">
        <v>66</v>
      </c>
      <c r="D62" s="151" t="s">
        <v>67</v>
      </c>
      <c r="E62" s="152"/>
      <c r="F62" s="152"/>
      <c r="G62" s="153"/>
      <c r="H62" s="154"/>
      <c r="I62" s="53"/>
      <c r="J62" s="54"/>
    </row>
    <row r="63" spans="3:11" s="6" customFormat="1" ht="19.5" hidden="1" customHeight="1" thickBot="1">
      <c r="C63" s="112" t="s">
        <v>9</v>
      </c>
      <c r="D63" s="113" t="s">
        <v>68</v>
      </c>
      <c r="E63" s="114"/>
      <c r="F63" s="114"/>
      <c r="G63" s="106"/>
      <c r="H63" s="115"/>
      <c r="I63" s="53"/>
      <c r="J63" s="54"/>
    </row>
    <row r="64" spans="3:11" s="7" customFormat="1" ht="19.5" hidden="1" thickBot="1">
      <c r="C64" s="116" t="s">
        <v>16</v>
      </c>
      <c r="D64" s="117" t="s">
        <v>17</v>
      </c>
      <c r="E64" s="118"/>
      <c r="F64" s="118"/>
      <c r="G64" s="164"/>
      <c r="H64" s="119">
        <f>E64-F64</f>
        <v>0</v>
      </c>
      <c r="I64" s="32"/>
      <c r="J64" s="33">
        <f t="shared" ref="J64:J67" si="5">E64-G64</f>
        <v>0</v>
      </c>
    </row>
    <row r="65" spans="1:11" s="7" customFormat="1" ht="22.5" hidden="1" customHeight="1">
      <c r="C65" s="110" t="s">
        <v>16</v>
      </c>
      <c r="D65" s="111" t="s">
        <v>78</v>
      </c>
      <c r="E65" s="166">
        <f>SUM(E66:E67)</f>
        <v>0</v>
      </c>
      <c r="F65" s="166">
        <f>SUM(F66:F67)</f>
        <v>0</v>
      </c>
      <c r="G65" s="166">
        <f>SUM(G66:G67)</f>
        <v>0</v>
      </c>
      <c r="H65" s="168">
        <f>E65-F65</f>
        <v>0</v>
      </c>
      <c r="I65" s="57"/>
      <c r="J65" s="33"/>
    </row>
    <row r="66" spans="1:11" s="7" customFormat="1" ht="22.5" hidden="1" customHeight="1">
      <c r="C66" s="124" t="s">
        <v>9</v>
      </c>
      <c r="D66" s="122"/>
      <c r="E66" s="123"/>
      <c r="F66" s="123"/>
      <c r="G66" s="123"/>
      <c r="H66" s="141"/>
      <c r="I66" s="57"/>
      <c r="J66" s="33"/>
    </row>
    <row r="67" spans="1:11" s="7" customFormat="1" ht="19.5" hidden="1" thickBot="1">
      <c r="C67" s="104" t="s">
        <v>9</v>
      </c>
      <c r="D67" s="105" t="s">
        <v>84</v>
      </c>
      <c r="E67" s="107"/>
      <c r="F67" s="107"/>
      <c r="G67" s="108"/>
      <c r="H67" s="5">
        <f t="shared" ref="H67:H69" si="6">E67-F67</f>
        <v>0</v>
      </c>
      <c r="I67" s="57"/>
      <c r="J67" s="33">
        <f t="shared" si="5"/>
        <v>0</v>
      </c>
    </row>
    <row r="68" spans="1:11" s="7" customFormat="1" ht="18.75" hidden="1" customHeight="1">
      <c r="C68" s="124" t="s">
        <v>9</v>
      </c>
      <c r="D68" s="125" t="s">
        <v>79</v>
      </c>
      <c r="E68" s="126"/>
      <c r="F68" s="126"/>
      <c r="G68" s="127"/>
      <c r="H68" s="169">
        <f t="shared" si="6"/>
        <v>0</v>
      </c>
      <c r="I68" s="57"/>
      <c r="J68" s="58"/>
    </row>
    <row r="69" spans="1:11" s="7" customFormat="1" ht="21.75" hidden="1" customHeight="1">
      <c r="C69" s="104" t="s">
        <v>9</v>
      </c>
      <c r="D69" s="105" t="s">
        <v>80</v>
      </c>
      <c r="E69" s="107"/>
      <c r="F69" s="107"/>
      <c r="G69" s="108"/>
      <c r="H69" s="5">
        <f t="shared" si="6"/>
        <v>0</v>
      </c>
      <c r="I69" s="57"/>
      <c r="J69" s="58"/>
    </row>
    <row r="70" spans="1:11" s="59" customFormat="1" ht="19.5">
      <c r="C70" s="60" t="s">
        <v>16</v>
      </c>
      <c r="D70" s="61" t="s">
        <v>69</v>
      </c>
      <c r="E70" s="62">
        <f>E14+E30+E52+E64+E65</f>
        <v>2232991.0300000003</v>
      </c>
      <c r="F70" s="63">
        <f>F14+F30+F52+F64+F65</f>
        <v>1901782.0699999998</v>
      </c>
      <c r="G70" s="64">
        <f>G14+G30+G52+G64+G65</f>
        <v>1852132.8699999999</v>
      </c>
      <c r="H70" s="65">
        <f>H14+H30+H52+H64+H65</f>
        <v>331208.9600000002</v>
      </c>
      <c r="I70" s="66"/>
      <c r="J70" s="67">
        <f>SUM(J16:J65)</f>
        <v>385166.9000000002</v>
      </c>
    </row>
    <row r="71" spans="1:11" s="59" customFormat="1" ht="19.5">
      <c r="C71" s="68" t="s">
        <v>22</v>
      </c>
      <c r="D71" s="69" t="s">
        <v>70</v>
      </c>
      <c r="E71" s="128">
        <v>531740.56999999995</v>
      </c>
      <c r="F71" s="70">
        <v>335001.8</v>
      </c>
      <c r="G71" s="70"/>
      <c r="H71" s="71">
        <f>E71-F71</f>
        <v>196738.76999999996</v>
      </c>
      <c r="I71" s="72"/>
      <c r="J71" s="73" t="s">
        <v>71</v>
      </c>
    </row>
    <row r="72" spans="1:11" s="59" customFormat="1" ht="19.5">
      <c r="C72" s="68" t="s">
        <v>23</v>
      </c>
      <c r="D72" s="69" t="s">
        <v>72</v>
      </c>
      <c r="E72" s="74">
        <f>E70+E71</f>
        <v>2764731.6</v>
      </c>
      <c r="F72" s="74">
        <f>F70+F71</f>
        <v>2236783.8699999996</v>
      </c>
      <c r="G72" s="70">
        <f>G70+G71</f>
        <v>1852132.8699999999</v>
      </c>
      <c r="H72" s="165">
        <f>H70+H71</f>
        <v>527947.73000000021</v>
      </c>
      <c r="I72" s="72"/>
      <c r="J72" s="75" t="s">
        <v>114</v>
      </c>
      <c r="K72" s="76"/>
    </row>
    <row r="73" spans="1:11" s="59" customFormat="1" ht="21" thickBot="1">
      <c r="C73" s="77" t="s">
        <v>24</v>
      </c>
      <c r="D73" s="78" t="s">
        <v>73</v>
      </c>
      <c r="E73" s="417">
        <f>F72/E72</f>
        <v>0.80904195908203158</v>
      </c>
      <c r="F73" s="417"/>
      <c r="G73" s="417"/>
      <c r="H73" s="418"/>
      <c r="I73" s="72"/>
      <c r="J73" s="99"/>
      <c r="K73" s="100"/>
    </row>
    <row r="74" spans="1:11" s="83" customFormat="1" ht="36" customHeight="1">
      <c r="A74" s="79" t="s">
        <v>25</v>
      </c>
      <c r="B74" s="419" t="s">
        <v>74</v>
      </c>
      <c r="C74" s="419"/>
      <c r="D74" s="419"/>
      <c r="E74" s="80"/>
      <c r="F74" s="80"/>
      <c r="G74" s="81"/>
      <c r="H74" s="82"/>
      <c r="I74" s="82"/>
      <c r="J74" s="82"/>
    </row>
    <row r="75" spans="1:11" s="172" customFormat="1" ht="21" customHeight="1">
      <c r="B75" s="404" t="s">
        <v>93</v>
      </c>
      <c r="C75" s="405"/>
      <c r="D75" s="406"/>
      <c r="E75" s="173" t="s">
        <v>95</v>
      </c>
      <c r="F75" s="174"/>
      <c r="G75" s="174"/>
      <c r="H75" s="175"/>
      <c r="J75" s="172" t="s">
        <v>90</v>
      </c>
    </row>
    <row r="76" spans="1:11" s="172" customFormat="1" ht="18.75" customHeight="1">
      <c r="A76" s="176"/>
      <c r="B76" s="420" t="s">
        <v>94</v>
      </c>
      <c r="C76" s="421"/>
      <c r="D76" s="422"/>
      <c r="E76" s="423" t="s">
        <v>96</v>
      </c>
      <c r="F76" s="424"/>
      <c r="G76" s="424"/>
      <c r="H76" s="425"/>
    </row>
    <row r="77" spans="1:11" s="172" customFormat="1" ht="18.75" customHeight="1">
      <c r="A77" s="176"/>
      <c r="B77" s="177"/>
      <c r="C77" s="178"/>
      <c r="D77" s="179"/>
      <c r="E77" s="426" t="s">
        <v>97</v>
      </c>
      <c r="F77" s="427"/>
      <c r="G77" s="427"/>
      <c r="H77" s="428"/>
      <c r="I77" s="180"/>
    </row>
    <row r="78" spans="1:11" s="140" customFormat="1" ht="33" customHeight="1">
      <c r="A78" s="134" t="s">
        <v>29</v>
      </c>
      <c r="B78" s="145" t="s">
        <v>75</v>
      </c>
      <c r="D78" s="146"/>
      <c r="E78" s="147"/>
      <c r="F78" s="148"/>
      <c r="G78" s="148"/>
      <c r="H78" s="139"/>
      <c r="I78" s="138"/>
      <c r="J78" s="139"/>
      <c r="K78" s="139"/>
    </row>
    <row r="79" spans="1:11" s="140" customFormat="1" ht="19.5">
      <c r="A79" s="134"/>
      <c r="B79" s="404" t="s">
        <v>81</v>
      </c>
      <c r="C79" s="405"/>
      <c r="D79" s="406"/>
      <c r="E79" s="135"/>
      <c r="F79" s="136"/>
      <c r="G79" s="136"/>
      <c r="H79" s="137"/>
      <c r="I79" s="138"/>
      <c r="J79" s="139"/>
      <c r="K79" s="139"/>
    </row>
    <row r="80" spans="1:11" s="140" customFormat="1">
      <c r="A80" s="134"/>
      <c r="B80" s="420" t="s">
        <v>82</v>
      </c>
      <c r="C80" s="421"/>
      <c r="D80" s="422"/>
      <c r="E80" s="432"/>
      <c r="F80" s="432"/>
      <c r="G80" s="432"/>
      <c r="H80" s="433"/>
      <c r="I80" s="139"/>
    </row>
    <row r="81" spans="1:10" s="140" customFormat="1">
      <c r="A81" s="134"/>
      <c r="B81" s="434" t="s">
        <v>77</v>
      </c>
      <c r="C81" s="435"/>
      <c r="D81" s="436"/>
      <c r="E81" s="437" t="s">
        <v>83</v>
      </c>
      <c r="F81" s="437"/>
      <c r="G81" s="437"/>
      <c r="H81" s="438"/>
      <c r="I81" s="149"/>
    </row>
    <row r="82" spans="1:10" s="84" customFormat="1" ht="87.75" customHeight="1">
      <c r="A82" s="109"/>
      <c r="B82" s="439" t="s">
        <v>98</v>
      </c>
      <c r="C82" s="439"/>
      <c r="D82" s="439"/>
      <c r="E82" s="171">
        <f>175394.16</f>
        <v>175394.16</v>
      </c>
      <c r="F82" s="86"/>
      <c r="G82" s="87"/>
      <c r="H82" s="85"/>
      <c r="J82" s="98"/>
    </row>
    <row r="83" spans="1:10" s="91" customFormat="1" ht="87.75" customHeight="1">
      <c r="A83" s="440" t="s">
        <v>76</v>
      </c>
      <c r="B83" s="440"/>
      <c r="C83" s="440"/>
      <c r="D83" s="440"/>
      <c r="E83" s="162">
        <v>6921.51</v>
      </c>
      <c r="F83" s="88"/>
      <c r="G83" s="81"/>
      <c r="H83" s="82"/>
      <c r="I83" s="89" t="s">
        <v>92</v>
      </c>
      <c r="J83" s="90"/>
    </row>
    <row r="84" spans="1:10" ht="63.75" customHeight="1">
      <c r="B84" s="429" t="s">
        <v>110</v>
      </c>
      <c r="C84" s="429"/>
      <c r="D84" s="429"/>
      <c r="E84" s="17"/>
      <c r="F84" s="17"/>
      <c r="G84" s="92" t="s">
        <v>26</v>
      </c>
      <c r="I84" s="1"/>
    </row>
    <row r="85" spans="1:10">
      <c r="C85" s="19"/>
      <c r="D85" s="93"/>
      <c r="E85" s="430" t="s">
        <v>27</v>
      </c>
      <c r="F85" s="430"/>
      <c r="G85" s="431" t="s">
        <v>28</v>
      </c>
      <c r="H85" s="431"/>
      <c r="I85" s="1"/>
    </row>
    <row r="86" spans="1:10">
      <c r="F86" s="14"/>
      <c r="G86" s="94"/>
      <c r="H86" s="24"/>
      <c r="I86" s="1"/>
      <c r="J86" s="1"/>
    </row>
    <row r="87" spans="1:10">
      <c r="F87" s="14"/>
      <c r="G87" s="94"/>
      <c r="H87" s="24"/>
      <c r="I87" s="1"/>
      <c r="J87" s="1"/>
    </row>
    <row r="88" spans="1:10">
      <c r="F88" s="14"/>
      <c r="G88" s="94"/>
      <c r="H88" s="24"/>
      <c r="I88" s="1"/>
      <c r="J88" s="1"/>
    </row>
    <row r="89" spans="1:10">
      <c r="F89" s="14"/>
      <c r="G89" s="94"/>
      <c r="H89" s="24"/>
      <c r="I89" s="1"/>
      <c r="J89" s="1"/>
    </row>
  </sheetData>
  <mergeCells count="77">
    <mergeCell ref="B84:D84"/>
    <mergeCell ref="E85:F85"/>
    <mergeCell ref="G85:H85"/>
    <mergeCell ref="B80:D80"/>
    <mergeCell ref="E80:H80"/>
    <mergeCell ref="B81:D81"/>
    <mergeCell ref="E81:H81"/>
    <mergeCell ref="B82:D82"/>
    <mergeCell ref="A83:D83"/>
    <mergeCell ref="B79:D79"/>
    <mergeCell ref="H38:H40"/>
    <mergeCell ref="E52:E53"/>
    <mergeCell ref="F52:F53"/>
    <mergeCell ref="G52:G53"/>
    <mergeCell ref="H52:H53"/>
    <mergeCell ref="E73:H73"/>
    <mergeCell ref="B74:D74"/>
    <mergeCell ref="B75:D75"/>
    <mergeCell ref="B76:D76"/>
    <mergeCell ref="E76:H76"/>
    <mergeCell ref="E77:H77"/>
    <mergeCell ref="C33:C34"/>
    <mergeCell ref="E33:E34"/>
    <mergeCell ref="F33:F34"/>
    <mergeCell ref="G33:G34"/>
    <mergeCell ref="H33:H34"/>
    <mergeCell ref="C29:D29"/>
    <mergeCell ref="C30:D30"/>
    <mergeCell ref="E30:E31"/>
    <mergeCell ref="F30:F31"/>
    <mergeCell ref="G30:G31"/>
    <mergeCell ref="C31:D31"/>
    <mergeCell ref="H24:H25"/>
    <mergeCell ref="E36:E37"/>
    <mergeCell ref="F36:F37"/>
    <mergeCell ref="G36:G37"/>
    <mergeCell ref="H36:H37"/>
    <mergeCell ref="H30:H31"/>
    <mergeCell ref="C28:D28"/>
    <mergeCell ref="C20:D20"/>
    <mergeCell ref="E20:E21"/>
    <mergeCell ref="F20:F21"/>
    <mergeCell ref="G20:G21"/>
    <mergeCell ref="C24:D24"/>
    <mergeCell ref="E24:E25"/>
    <mergeCell ref="F24:F25"/>
    <mergeCell ref="G24:G25"/>
    <mergeCell ref="H20:H21"/>
    <mergeCell ref="C21:D21"/>
    <mergeCell ref="C16:D16"/>
    <mergeCell ref="E16:E17"/>
    <mergeCell ref="F16:F17"/>
    <mergeCell ref="G16:G17"/>
    <mergeCell ref="H16:H17"/>
    <mergeCell ref="C17:D17"/>
    <mergeCell ref="C13:D13"/>
    <mergeCell ref="E13:H13"/>
    <mergeCell ref="C14:D14"/>
    <mergeCell ref="E14:E15"/>
    <mergeCell ref="F14:F15"/>
    <mergeCell ref="G14:G15"/>
    <mergeCell ref="H14:H15"/>
    <mergeCell ref="C15:D15"/>
    <mergeCell ref="A1:D1"/>
    <mergeCell ref="D3:H3"/>
    <mergeCell ref="D4:H4"/>
    <mergeCell ref="D5:H5"/>
    <mergeCell ref="C9:D9"/>
    <mergeCell ref="J6:J8"/>
    <mergeCell ref="C7:D8"/>
    <mergeCell ref="E7:H7"/>
    <mergeCell ref="C12:D12"/>
    <mergeCell ref="E12:H12"/>
    <mergeCell ref="C10:D10"/>
    <mergeCell ref="E10:H10"/>
    <mergeCell ref="C11:D11"/>
    <mergeCell ref="E11:H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L89"/>
  <sheetViews>
    <sheetView topLeftCell="A16" zoomScale="70" zoomScaleNormal="70" workbookViewId="0">
      <selection activeCell="E10" sqref="E10:H10"/>
    </sheetView>
  </sheetViews>
  <sheetFormatPr defaultRowHeight="18.75"/>
  <cols>
    <col min="1" max="1" width="5.85546875" style="1" customWidth="1"/>
    <col min="2" max="2" width="7.140625" style="1" customWidth="1"/>
    <col min="3" max="3" width="8.140625" style="10" customWidth="1"/>
    <col min="4" max="4" width="83.140625" style="10" customWidth="1"/>
    <col min="5" max="5" width="20.85546875" style="10" customWidth="1"/>
    <col min="6" max="6" width="22.7109375" style="10" customWidth="1"/>
    <col min="7" max="7" width="20.85546875" style="25" customWidth="1"/>
    <col min="8" max="8" width="24.140625" style="14" customWidth="1"/>
    <col min="9" max="9" width="8.5703125" style="23" customWidth="1"/>
    <col min="10" max="10" width="28" style="24" customWidth="1"/>
    <col min="11" max="11" width="32.5703125" style="1" customWidth="1"/>
    <col min="12" max="12" width="20" style="1" customWidth="1"/>
    <col min="13" max="16384" width="9.140625" style="1"/>
  </cols>
  <sheetData>
    <row r="1" spans="1:10" ht="147" customHeight="1" thickBot="1">
      <c r="A1" s="351" t="s">
        <v>19</v>
      </c>
      <c r="B1" s="351"/>
      <c r="C1" s="351"/>
      <c r="D1" s="351"/>
      <c r="E1" s="20"/>
      <c r="F1" s="20"/>
      <c r="G1" s="21"/>
      <c r="H1" s="22"/>
    </row>
    <row r="2" spans="1:10" ht="19.5" thickTop="1">
      <c r="D2" s="8"/>
    </row>
    <row r="3" spans="1:10" ht="19.5">
      <c r="D3" s="352" t="s">
        <v>0</v>
      </c>
      <c r="E3" s="352"/>
      <c r="F3" s="352"/>
      <c r="G3" s="352"/>
      <c r="H3" s="352"/>
    </row>
    <row r="4" spans="1:10" s="99" customFormat="1" ht="39" customHeight="1">
      <c r="C4" s="101"/>
      <c r="D4" s="353" t="s">
        <v>112</v>
      </c>
      <c r="E4" s="353"/>
      <c r="F4" s="353"/>
      <c r="G4" s="353"/>
      <c r="H4" s="353"/>
      <c r="I4" s="102"/>
      <c r="J4" s="103"/>
    </row>
    <row r="5" spans="1:10" ht="19.5">
      <c r="D5" s="352" t="s">
        <v>33</v>
      </c>
      <c r="E5" s="352"/>
      <c r="F5" s="352"/>
      <c r="G5" s="352"/>
      <c r="H5" s="352"/>
    </row>
    <row r="6" spans="1:10" ht="19.5" customHeight="1" thickBot="1">
      <c r="J6" s="336" t="s">
        <v>34</v>
      </c>
    </row>
    <row r="7" spans="1:10" s="99" customFormat="1" ht="18.75" customHeight="1">
      <c r="C7" s="337" t="s">
        <v>1</v>
      </c>
      <c r="D7" s="338"/>
      <c r="E7" s="341" t="s">
        <v>113</v>
      </c>
      <c r="F7" s="341"/>
      <c r="G7" s="341"/>
      <c r="H7" s="342"/>
      <c r="I7" s="102"/>
      <c r="J7" s="336"/>
    </row>
    <row r="8" spans="1:10" ht="37.5">
      <c r="C8" s="339"/>
      <c r="D8" s="340"/>
      <c r="E8" s="2" t="s">
        <v>2</v>
      </c>
      <c r="F8" s="2" t="s">
        <v>3</v>
      </c>
      <c r="G8" s="2" t="s">
        <v>4</v>
      </c>
      <c r="H8" s="3" t="s">
        <v>20</v>
      </c>
      <c r="J8" s="336"/>
    </row>
    <row r="9" spans="1:10" s="26" customFormat="1" ht="13.5" thickBot="1">
      <c r="C9" s="354">
        <v>1</v>
      </c>
      <c r="D9" s="355"/>
      <c r="E9" s="27">
        <v>2</v>
      </c>
      <c r="F9" s="27">
        <v>3</v>
      </c>
      <c r="G9" s="27">
        <v>4</v>
      </c>
      <c r="H9" s="28" t="s">
        <v>21</v>
      </c>
      <c r="I9" s="29"/>
      <c r="J9" s="30" t="s">
        <v>35</v>
      </c>
    </row>
    <row r="10" spans="1:10" ht="19.5">
      <c r="C10" s="347" t="s">
        <v>36</v>
      </c>
      <c r="D10" s="348"/>
      <c r="E10" s="349">
        <f>SUM(E11:H13)</f>
        <v>4628.8</v>
      </c>
      <c r="F10" s="349"/>
      <c r="G10" s="349"/>
      <c r="H10" s="350"/>
      <c r="J10" s="31"/>
    </row>
    <row r="11" spans="1:10">
      <c r="C11" s="343" t="s">
        <v>37</v>
      </c>
      <c r="D11" s="344"/>
      <c r="E11" s="345">
        <v>3109.5</v>
      </c>
      <c r="F11" s="345"/>
      <c r="G11" s="345"/>
      <c r="H11" s="346"/>
      <c r="J11" s="31"/>
    </row>
    <row r="12" spans="1:10">
      <c r="C12" s="343" t="s">
        <v>38</v>
      </c>
      <c r="D12" s="344"/>
      <c r="E12" s="345">
        <v>214.5</v>
      </c>
      <c r="F12" s="345"/>
      <c r="G12" s="345"/>
      <c r="H12" s="346"/>
      <c r="J12" s="31"/>
    </row>
    <row r="13" spans="1:10" ht="19.5" thickBot="1">
      <c r="C13" s="356" t="s">
        <v>39</v>
      </c>
      <c r="D13" s="357"/>
      <c r="E13" s="358">
        <v>1304.8</v>
      </c>
      <c r="F13" s="358"/>
      <c r="G13" s="358"/>
      <c r="H13" s="359"/>
      <c r="J13" s="31"/>
    </row>
    <row r="14" spans="1:10" ht="19.5" customHeight="1">
      <c r="C14" s="360" t="s">
        <v>40</v>
      </c>
      <c r="D14" s="361"/>
      <c r="E14" s="362">
        <f>E16+E20+E24+E28+E29</f>
        <v>1049333.42</v>
      </c>
      <c r="F14" s="362">
        <f>F16+F20+F24+F28+F29</f>
        <v>899964.97000000009</v>
      </c>
      <c r="G14" s="362">
        <f>G16+G20+G24+G28+G29</f>
        <v>1191352.2200000002</v>
      </c>
      <c r="H14" s="364">
        <f>H16+H20+H24+H28+H29</f>
        <v>149368.44999999992</v>
      </c>
      <c r="J14" s="31"/>
    </row>
    <row r="15" spans="1:10" ht="19.5" customHeight="1">
      <c r="C15" s="366" t="s">
        <v>18</v>
      </c>
      <c r="D15" s="367"/>
      <c r="E15" s="363"/>
      <c r="F15" s="363"/>
      <c r="G15" s="363"/>
      <c r="H15" s="365"/>
      <c r="J15" s="31"/>
    </row>
    <row r="16" spans="1:10" s="4" customFormat="1" ht="18.75" customHeight="1">
      <c r="C16" s="371" t="s">
        <v>41</v>
      </c>
      <c r="D16" s="372"/>
      <c r="E16" s="373">
        <f>SUM(E18:E19)</f>
        <v>709330.67999999993</v>
      </c>
      <c r="F16" s="373">
        <f>SUM(F18:F19)</f>
        <v>625122.76</v>
      </c>
      <c r="G16" s="373">
        <f>SUM(G18:G19)</f>
        <v>492462.5</v>
      </c>
      <c r="H16" s="368">
        <f>SUM(H18:H19)</f>
        <v>84207.919999999925</v>
      </c>
      <c r="I16" s="32"/>
      <c r="J16" s="33"/>
    </row>
    <row r="17" spans="3:11" s="4" customFormat="1" ht="18.75" customHeight="1">
      <c r="C17" s="374" t="s">
        <v>18</v>
      </c>
      <c r="D17" s="375"/>
      <c r="E17" s="373"/>
      <c r="F17" s="373"/>
      <c r="G17" s="373"/>
      <c r="H17" s="368"/>
      <c r="I17" s="32"/>
      <c r="J17" s="34"/>
    </row>
    <row r="18" spans="3:11" s="4" customFormat="1">
      <c r="C18" s="95" t="s">
        <v>9</v>
      </c>
      <c r="D18" s="35" t="s">
        <v>42</v>
      </c>
      <c r="E18" s="15">
        <v>710527.98</v>
      </c>
      <c r="F18" s="15">
        <v>626320.06000000006</v>
      </c>
      <c r="G18" s="15">
        <v>492462.5</v>
      </c>
      <c r="H18" s="16">
        <f>E18-F18</f>
        <v>84207.919999999925</v>
      </c>
      <c r="I18" s="32"/>
      <c r="J18" s="33">
        <f>E18-G18</f>
        <v>218065.47999999998</v>
      </c>
    </row>
    <row r="19" spans="3:11" s="4" customFormat="1">
      <c r="C19" s="95" t="s">
        <v>9</v>
      </c>
      <c r="D19" s="35" t="s">
        <v>43</v>
      </c>
      <c r="E19" s="15">
        <v>-1197.3</v>
      </c>
      <c r="F19" s="15">
        <v>-1197.3</v>
      </c>
      <c r="G19" s="15"/>
      <c r="H19" s="16">
        <f>E19-F19</f>
        <v>0</v>
      </c>
      <c r="I19" s="32"/>
      <c r="J19" s="34"/>
    </row>
    <row r="20" spans="3:11" s="4" customFormat="1" ht="18.75" customHeight="1">
      <c r="C20" s="378" t="s">
        <v>44</v>
      </c>
      <c r="D20" s="379"/>
      <c r="E20" s="373">
        <f>SUM(E22:E23)</f>
        <v>90641.7</v>
      </c>
      <c r="F20" s="373">
        <f>SUM(F22:F23)</f>
        <v>66167.680000000008</v>
      </c>
      <c r="G20" s="373">
        <f>SUM(G22:G23)</f>
        <v>203199.27</v>
      </c>
      <c r="H20" s="368">
        <f>SUM(H22:H23)</f>
        <v>24474.01999999999</v>
      </c>
      <c r="I20" s="32"/>
      <c r="J20" s="33"/>
    </row>
    <row r="21" spans="3:11" s="4" customFormat="1" ht="18.75" customHeight="1">
      <c r="C21" s="369" t="s">
        <v>18</v>
      </c>
      <c r="D21" s="370"/>
      <c r="E21" s="373"/>
      <c r="F21" s="373"/>
      <c r="G21" s="373"/>
      <c r="H21" s="368"/>
      <c r="I21" s="32"/>
      <c r="J21" s="34"/>
    </row>
    <row r="22" spans="3:11" s="4" customFormat="1">
      <c r="C22" s="36" t="s">
        <v>9</v>
      </c>
      <c r="D22" s="37" t="s">
        <v>42</v>
      </c>
      <c r="E22" s="15">
        <v>118211.9</v>
      </c>
      <c r="F22" s="15">
        <v>93737.88</v>
      </c>
      <c r="G22" s="15">
        <v>203199.27</v>
      </c>
      <c r="H22" s="16">
        <f>E22-F22</f>
        <v>24474.01999999999</v>
      </c>
      <c r="I22" s="32"/>
      <c r="J22" s="33">
        <f>E22-G22</f>
        <v>-84987.37</v>
      </c>
    </row>
    <row r="23" spans="3:11" s="4" customFormat="1">
      <c r="C23" s="95" t="s">
        <v>9</v>
      </c>
      <c r="D23" s="35" t="s">
        <v>43</v>
      </c>
      <c r="E23" s="15">
        <v>-27570.2</v>
      </c>
      <c r="F23" s="15">
        <v>-27570.2</v>
      </c>
      <c r="G23" s="15"/>
      <c r="H23" s="16">
        <f>E23-F23</f>
        <v>0</v>
      </c>
      <c r="I23" s="32"/>
      <c r="J23" s="34"/>
    </row>
    <row r="24" spans="3:11" s="4" customFormat="1" ht="18.75" customHeight="1">
      <c r="C24" s="378" t="s">
        <v>45</v>
      </c>
      <c r="D24" s="379"/>
      <c r="E24" s="373">
        <f>SUM(E26:E27)</f>
        <v>25696.769999999997</v>
      </c>
      <c r="F24" s="373">
        <f>SUM(F26:F27)</f>
        <v>22308.35</v>
      </c>
      <c r="G24" s="373">
        <f>SUM(G26:G27)</f>
        <v>40269.75</v>
      </c>
      <c r="H24" s="368">
        <f>SUM(H26:H27)</f>
        <v>3388.4199999999983</v>
      </c>
      <c r="I24" s="32"/>
      <c r="J24" s="33"/>
    </row>
    <row r="25" spans="3:11" s="4" customFormat="1">
      <c r="C25" s="38"/>
      <c r="D25" s="170" t="s">
        <v>18</v>
      </c>
      <c r="E25" s="373"/>
      <c r="F25" s="373"/>
      <c r="G25" s="373"/>
      <c r="H25" s="368"/>
      <c r="I25" s="32"/>
      <c r="J25" s="34"/>
    </row>
    <row r="26" spans="3:11" s="4" customFormat="1">
      <c r="C26" s="36" t="s">
        <v>9</v>
      </c>
      <c r="D26" s="37" t="s">
        <v>42</v>
      </c>
      <c r="E26" s="15">
        <v>26811.69</v>
      </c>
      <c r="F26" s="15">
        <v>23423.27</v>
      </c>
      <c r="G26" s="15">
        <v>40269.75</v>
      </c>
      <c r="H26" s="16">
        <f t="shared" ref="H26:H29" si="0">E26-F26</f>
        <v>3388.4199999999983</v>
      </c>
      <c r="I26" s="32"/>
      <c r="J26" s="33">
        <f>E26-G26</f>
        <v>-13458.060000000001</v>
      </c>
    </row>
    <row r="27" spans="3:11" s="4" customFormat="1">
      <c r="C27" s="95" t="s">
        <v>9</v>
      </c>
      <c r="D27" s="35" t="s">
        <v>43</v>
      </c>
      <c r="E27" s="15">
        <v>-1114.92</v>
      </c>
      <c r="F27" s="15">
        <v>-1114.92</v>
      </c>
      <c r="G27" s="15"/>
      <c r="H27" s="16">
        <f t="shared" si="0"/>
        <v>0</v>
      </c>
      <c r="I27" s="32"/>
      <c r="J27" s="34"/>
    </row>
    <row r="28" spans="3:11" s="4" customFormat="1" ht="18.75" customHeight="1">
      <c r="C28" s="376" t="s">
        <v>46</v>
      </c>
      <c r="D28" s="377"/>
      <c r="E28" s="97">
        <v>56688.26</v>
      </c>
      <c r="F28" s="97">
        <v>48202.55</v>
      </c>
      <c r="G28" s="97">
        <v>80473.17</v>
      </c>
      <c r="H28" s="16">
        <f t="shared" si="0"/>
        <v>8485.7099999999991</v>
      </c>
      <c r="I28" s="32"/>
      <c r="J28" s="33">
        <f t="shared" ref="J28:J32" si="1">E28-G28</f>
        <v>-23784.909999999996</v>
      </c>
    </row>
    <row r="29" spans="3:11" s="4" customFormat="1" ht="19.5" customHeight="1" thickBot="1">
      <c r="C29" s="388" t="s">
        <v>47</v>
      </c>
      <c r="D29" s="389"/>
      <c r="E29" s="39">
        <v>166976.01</v>
      </c>
      <c r="F29" s="39">
        <v>138163.63</v>
      </c>
      <c r="G29" s="39">
        <v>374947.53</v>
      </c>
      <c r="H29" s="16">
        <f t="shared" si="0"/>
        <v>28812.380000000005</v>
      </c>
      <c r="I29" s="32"/>
      <c r="J29" s="33">
        <f t="shared" si="1"/>
        <v>-207971.52000000002</v>
      </c>
    </row>
    <row r="30" spans="3:11" s="4" customFormat="1" ht="19.5" customHeight="1">
      <c r="C30" s="390" t="s">
        <v>48</v>
      </c>
      <c r="D30" s="391"/>
      <c r="E30" s="392">
        <f>E32+E33</f>
        <v>881966.32</v>
      </c>
      <c r="F30" s="392">
        <f>F32+F33</f>
        <v>781193.6100000001</v>
      </c>
      <c r="G30" s="394">
        <f>G32+G33</f>
        <v>695485.57</v>
      </c>
      <c r="H30" s="386">
        <f>H32+H33</f>
        <v>100772.70999999996</v>
      </c>
      <c r="I30" s="32"/>
      <c r="J30" s="33"/>
    </row>
    <row r="31" spans="3:11" s="4" customFormat="1" ht="19.5" customHeight="1">
      <c r="C31" s="396" t="s">
        <v>18</v>
      </c>
      <c r="D31" s="397"/>
      <c r="E31" s="393"/>
      <c r="F31" s="393"/>
      <c r="G31" s="395"/>
      <c r="H31" s="387"/>
      <c r="I31" s="32"/>
      <c r="J31" s="34"/>
    </row>
    <row r="32" spans="3:11" s="4" customFormat="1">
      <c r="C32" s="96" t="s">
        <v>5</v>
      </c>
      <c r="D32" s="12" t="s">
        <v>49</v>
      </c>
      <c r="E32" s="167">
        <v>94581.89</v>
      </c>
      <c r="F32" s="167">
        <v>83782.320000000007</v>
      </c>
      <c r="G32" s="120">
        <f>500.98</f>
        <v>500.98</v>
      </c>
      <c r="H32" s="144">
        <f>E32-F32</f>
        <v>10799.569999999992</v>
      </c>
      <c r="I32" s="32"/>
      <c r="J32" s="33">
        <f t="shared" si="1"/>
        <v>94080.91</v>
      </c>
      <c r="K32" s="40" t="s">
        <v>107</v>
      </c>
    </row>
    <row r="33" spans="3:12" s="4" customFormat="1">
      <c r="C33" s="398" t="s">
        <v>6</v>
      </c>
      <c r="D33" s="12" t="s">
        <v>51</v>
      </c>
      <c r="E33" s="400">
        <f>SUM(E35:E51)</f>
        <v>787384.42999999993</v>
      </c>
      <c r="F33" s="400">
        <f>SUM(F35:F51)</f>
        <v>697411.29</v>
      </c>
      <c r="G33" s="401">
        <f>G35+G36++G42+G43+G44+G48+G49+G50+G47+G51+G41</f>
        <v>694984.59</v>
      </c>
      <c r="H33" s="402">
        <f>SUM(H35:H51)</f>
        <v>89973.13999999997</v>
      </c>
      <c r="I33" s="32"/>
      <c r="J33" s="34"/>
    </row>
    <row r="34" spans="3:12" s="4" customFormat="1">
      <c r="C34" s="399"/>
      <c r="D34" s="41" t="s">
        <v>18</v>
      </c>
      <c r="E34" s="400"/>
      <c r="F34" s="400"/>
      <c r="G34" s="401"/>
      <c r="H34" s="403"/>
      <c r="I34" s="32"/>
      <c r="J34" s="34"/>
    </row>
    <row r="35" spans="3:12" s="4" customFormat="1">
      <c r="C35" s="42" t="s">
        <v>7</v>
      </c>
      <c r="D35" s="43" t="s">
        <v>52</v>
      </c>
      <c r="E35" s="44">
        <v>132494.06</v>
      </c>
      <c r="F35" s="44">
        <v>117365.58</v>
      </c>
      <c r="G35" s="133">
        <v>132494.06</v>
      </c>
      <c r="H35" s="143">
        <f>E35-F35</f>
        <v>15128.479999999996</v>
      </c>
      <c r="I35" s="32"/>
      <c r="J35" s="33">
        <f t="shared" ref="J35:J36" si="2">E35-G35</f>
        <v>0</v>
      </c>
      <c r="K35" s="40" t="s">
        <v>111</v>
      </c>
    </row>
    <row r="36" spans="3:12" s="4" customFormat="1">
      <c r="C36" s="42" t="s">
        <v>8</v>
      </c>
      <c r="D36" s="43" t="s">
        <v>53</v>
      </c>
      <c r="E36" s="380">
        <v>71435.649999999994</v>
      </c>
      <c r="F36" s="380">
        <v>63278.93</v>
      </c>
      <c r="G36" s="382">
        <f>SUM(G38:G40)</f>
        <v>73611.010000000009</v>
      </c>
      <c r="H36" s="384">
        <f>E36-F36</f>
        <v>8156.7199999999939</v>
      </c>
      <c r="I36" s="32"/>
      <c r="J36" s="45">
        <f t="shared" si="2"/>
        <v>-2175.3600000000151</v>
      </c>
      <c r="L36" s="161"/>
    </row>
    <row r="37" spans="3:12" s="4" customFormat="1">
      <c r="C37" s="42"/>
      <c r="D37" s="46" t="s">
        <v>18</v>
      </c>
      <c r="E37" s="381"/>
      <c r="F37" s="381"/>
      <c r="G37" s="383"/>
      <c r="H37" s="385"/>
      <c r="I37" s="32"/>
      <c r="J37" s="34"/>
    </row>
    <row r="38" spans="3:12" s="4" customFormat="1">
      <c r="C38" s="42" t="s">
        <v>9</v>
      </c>
      <c r="D38" s="47" t="s">
        <v>54</v>
      </c>
      <c r="E38" s="13"/>
      <c r="F38" s="13"/>
      <c r="G38" s="133">
        <v>62251.56</v>
      </c>
      <c r="H38" s="407"/>
      <c r="I38" s="32"/>
      <c r="J38" s="34"/>
      <c r="K38" s="40"/>
    </row>
    <row r="39" spans="3:12" s="4" customFormat="1">
      <c r="C39" s="42" t="s">
        <v>9</v>
      </c>
      <c r="D39" s="43" t="s">
        <v>55</v>
      </c>
      <c r="E39" s="13"/>
      <c r="F39" s="13"/>
      <c r="G39" s="133">
        <v>9404.3799999999992</v>
      </c>
      <c r="H39" s="408"/>
      <c r="I39" s="32"/>
      <c r="J39" s="34"/>
      <c r="K39" s="48" t="s">
        <v>99</v>
      </c>
    </row>
    <row r="40" spans="3:12" s="4" customFormat="1">
      <c r="C40" s="42" t="s">
        <v>9</v>
      </c>
      <c r="D40" s="43" t="s">
        <v>56</v>
      </c>
      <c r="E40" s="13"/>
      <c r="F40" s="13"/>
      <c r="G40" s="121">
        <v>1955.07</v>
      </c>
      <c r="H40" s="409"/>
      <c r="I40" s="32"/>
      <c r="J40" s="34"/>
      <c r="K40" s="40" t="s">
        <v>100</v>
      </c>
    </row>
    <row r="41" spans="3:12" s="4" customFormat="1" hidden="1">
      <c r="C41" s="42" t="s">
        <v>10</v>
      </c>
      <c r="D41" s="43" t="s">
        <v>57</v>
      </c>
      <c r="E41" s="44"/>
      <c r="F41" s="44"/>
      <c r="G41" s="121"/>
      <c r="H41" s="143">
        <f t="shared" ref="H41:H52" si="3">E41-F41</f>
        <v>0</v>
      </c>
      <c r="I41" s="32"/>
      <c r="J41" s="33">
        <f t="shared" ref="J41:J52" si="4">E41-G41</f>
        <v>0</v>
      </c>
    </row>
    <row r="42" spans="3:12" s="4" customFormat="1" hidden="1">
      <c r="C42" s="42" t="s">
        <v>11</v>
      </c>
      <c r="D42" s="43" t="s">
        <v>58</v>
      </c>
      <c r="E42" s="44"/>
      <c r="F42" s="44"/>
      <c r="G42" s="121"/>
      <c r="H42" s="143">
        <f t="shared" si="3"/>
        <v>0</v>
      </c>
      <c r="I42" s="32"/>
      <c r="J42" s="33"/>
    </row>
    <row r="43" spans="3:12" s="4" customFormat="1">
      <c r="C43" s="42" t="s">
        <v>10</v>
      </c>
      <c r="D43" s="43" t="s">
        <v>91</v>
      </c>
      <c r="E43" s="44">
        <v>74228.66</v>
      </c>
      <c r="F43" s="44">
        <v>65753.17</v>
      </c>
      <c r="G43" s="121">
        <v>23250.1</v>
      </c>
      <c r="H43" s="143">
        <f t="shared" si="3"/>
        <v>8475.4900000000052</v>
      </c>
      <c r="I43" s="32"/>
      <c r="J43" s="33">
        <f t="shared" si="4"/>
        <v>50978.560000000005</v>
      </c>
      <c r="K43" s="40" t="s">
        <v>103</v>
      </c>
    </row>
    <row r="44" spans="3:12" s="4" customFormat="1" ht="33">
      <c r="C44" s="51" t="s">
        <v>11</v>
      </c>
      <c r="D44" s="49" t="s">
        <v>60</v>
      </c>
      <c r="E44" s="44">
        <v>80613.919999999998</v>
      </c>
      <c r="F44" s="44">
        <v>71409.240000000005</v>
      </c>
      <c r="G44" s="130">
        <v>80607.8</v>
      </c>
      <c r="H44" s="143">
        <f t="shared" si="3"/>
        <v>9204.679999999993</v>
      </c>
      <c r="I44" s="32"/>
      <c r="J44" s="33">
        <f t="shared" si="4"/>
        <v>6.1199999999953434</v>
      </c>
      <c r="K44" s="40"/>
    </row>
    <row r="45" spans="3:12" s="4" customFormat="1" hidden="1">
      <c r="C45" s="42"/>
      <c r="D45" s="131" t="s">
        <v>18</v>
      </c>
      <c r="E45" s="44"/>
      <c r="F45" s="44"/>
      <c r="G45" s="121"/>
      <c r="H45" s="143"/>
      <c r="I45" s="32"/>
      <c r="J45" s="33"/>
    </row>
    <row r="46" spans="3:12" hidden="1">
      <c r="C46" s="42" t="s">
        <v>9</v>
      </c>
      <c r="D46" s="132" t="s">
        <v>89</v>
      </c>
      <c r="E46" s="44"/>
      <c r="F46" s="44"/>
      <c r="G46" s="133"/>
      <c r="H46" s="143"/>
      <c r="I46" s="32"/>
      <c r="J46" s="33"/>
      <c r="K46" s="40"/>
    </row>
    <row r="47" spans="3:12" s="4" customFormat="1" ht="21.75" customHeight="1">
      <c r="C47" s="42" t="s">
        <v>12</v>
      </c>
      <c r="D47" s="49" t="s">
        <v>59</v>
      </c>
      <c r="E47" s="44">
        <v>128503.28</v>
      </c>
      <c r="F47" s="44">
        <v>113830.52</v>
      </c>
      <c r="G47" s="133">
        <v>128503.2</v>
      </c>
      <c r="H47" s="143">
        <f t="shared" si="3"/>
        <v>14672.759999999995</v>
      </c>
      <c r="I47" s="32"/>
      <c r="J47" s="33">
        <f t="shared" si="4"/>
        <v>8.000000000174623E-2</v>
      </c>
    </row>
    <row r="48" spans="3:12" s="4" customFormat="1" ht="21" customHeight="1">
      <c r="C48" s="51" t="s">
        <v>13</v>
      </c>
      <c r="D48" s="43" t="s">
        <v>86</v>
      </c>
      <c r="E48" s="44">
        <v>33923.43</v>
      </c>
      <c r="F48" s="44">
        <v>30049.99</v>
      </c>
      <c r="G48" s="142">
        <v>31034</v>
      </c>
      <c r="H48" s="143">
        <f t="shared" si="3"/>
        <v>3873.4399999999987</v>
      </c>
      <c r="I48" s="32"/>
      <c r="J48" s="33">
        <f t="shared" si="4"/>
        <v>2889.4300000000003</v>
      </c>
      <c r="K48" s="40"/>
    </row>
    <row r="49" spans="3:11" s="4" customFormat="1">
      <c r="C49" s="51" t="s">
        <v>14</v>
      </c>
      <c r="D49" s="50" t="s">
        <v>61</v>
      </c>
      <c r="E49" s="44">
        <v>139677.29999999999</v>
      </c>
      <c r="F49" s="44">
        <v>123684.19</v>
      </c>
      <c r="G49" s="133">
        <v>98978.28</v>
      </c>
      <c r="H49" s="143">
        <f t="shared" si="3"/>
        <v>15993.109999999986</v>
      </c>
      <c r="I49" s="32"/>
      <c r="J49" s="33">
        <f t="shared" si="4"/>
        <v>40699.01999999999</v>
      </c>
      <c r="K49" s="40" t="s">
        <v>102</v>
      </c>
    </row>
    <row r="50" spans="3:11">
      <c r="C50" s="42" t="s">
        <v>87</v>
      </c>
      <c r="D50" s="52" t="s">
        <v>62</v>
      </c>
      <c r="E50" s="44">
        <v>22747.85</v>
      </c>
      <c r="F50" s="44">
        <v>20126.91</v>
      </c>
      <c r="G50" s="133">
        <v>22753.66</v>
      </c>
      <c r="H50" s="143">
        <f t="shared" si="3"/>
        <v>2620.9399999999987</v>
      </c>
      <c r="I50" s="32"/>
      <c r="J50" s="33">
        <f t="shared" si="4"/>
        <v>-5.8100000000013097</v>
      </c>
      <c r="K50" s="40" t="s">
        <v>50</v>
      </c>
    </row>
    <row r="51" spans="3:11" ht="19.5" thickBot="1">
      <c r="C51" s="42" t="s">
        <v>88</v>
      </c>
      <c r="D51" s="52" t="s">
        <v>63</v>
      </c>
      <c r="E51" s="44">
        <v>103760.28</v>
      </c>
      <c r="F51" s="44">
        <v>91912.76</v>
      </c>
      <c r="G51" s="133">
        <v>103752.48</v>
      </c>
      <c r="H51" s="143">
        <f t="shared" si="3"/>
        <v>11847.520000000004</v>
      </c>
      <c r="I51" s="32"/>
      <c r="J51" s="33">
        <f t="shared" si="4"/>
        <v>7.8000000000029104</v>
      </c>
      <c r="K51" s="40"/>
    </row>
    <row r="52" spans="3:11" s="6" customFormat="1">
      <c r="C52" s="155" t="s">
        <v>15</v>
      </c>
      <c r="D52" s="156" t="s">
        <v>64</v>
      </c>
      <c r="E52" s="410">
        <v>77420.98</v>
      </c>
      <c r="F52" s="412">
        <v>68580.84</v>
      </c>
      <c r="G52" s="414">
        <f>SUM(G54:G63)</f>
        <v>81806.12000000001</v>
      </c>
      <c r="H52" s="415">
        <f t="shared" si="3"/>
        <v>8840.14</v>
      </c>
      <c r="I52" s="32"/>
      <c r="J52" s="33">
        <f t="shared" si="4"/>
        <v>-4385.140000000014</v>
      </c>
      <c r="K52" s="40"/>
    </row>
    <row r="53" spans="3:11" s="6" customFormat="1">
      <c r="C53" s="96"/>
      <c r="D53" s="41" t="s">
        <v>18</v>
      </c>
      <c r="E53" s="411"/>
      <c r="F53" s="413"/>
      <c r="G53" s="401"/>
      <c r="H53" s="416"/>
      <c r="I53" s="53"/>
      <c r="J53" s="54"/>
    </row>
    <row r="54" spans="3:11" s="6" customFormat="1" ht="18.75" hidden="1" customHeight="1">
      <c r="C54" s="9" t="s">
        <v>9</v>
      </c>
      <c r="D54" s="11" t="s">
        <v>65</v>
      </c>
      <c r="E54" s="18"/>
      <c r="F54" s="18"/>
      <c r="G54" s="55"/>
      <c r="H54" s="56"/>
      <c r="I54" s="53"/>
      <c r="J54" s="54"/>
    </row>
    <row r="55" spans="3:11" s="6" customFormat="1">
      <c r="C55" s="9" t="s">
        <v>9</v>
      </c>
      <c r="D55" s="11" t="s">
        <v>104</v>
      </c>
      <c r="E55" s="18"/>
      <c r="F55" s="18"/>
      <c r="G55" s="55">
        <v>14200</v>
      </c>
      <c r="H55" s="56"/>
      <c r="I55" s="53"/>
      <c r="J55" s="54"/>
    </row>
    <row r="56" spans="3:11" s="6" customFormat="1" ht="18.75" hidden="1" customHeight="1">
      <c r="C56" s="9" t="s">
        <v>9</v>
      </c>
      <c r="D56" s="11" t="s">
        <v>30</v>
      </c>
      <c r="E56" s="18"/>
      <c r="F56" s="18"/>
      <c r="G56" s="55"/>
      <c r="H56" s="56"/>
      <c r="I56" s="53"/>
      <c r="J56" s="54"/>
    </row>
    <row r="57" spans="3:11" s="6" customFormat="1" ht="21.75" customHeight="1">
      <c r="C57" s="9" t="s">
        <v>9</v>
      </c>
      <c r="D57" s="11" t="s">
        <v>32</v>
      </c>
      <c r="E57" s="18"/>
      <c r="F57" s="18"/>
      <c r="G57" s="55">
        <v>6597.85</v>
      </c>
      <c r="H57" s="56"/>
      <c r="I57" s="53"/>
      <c r="J57" s="54"/>
    </row>
    <row r="58" spans="3:11" s="6" customFormat="1" ht="21" customHeight="1">
      <c r="C58" s="9" t="s">
        <v>9</v>
      </c>
      <c r="D58" s="11" t="s">
        <v>85</v>
      </c>
      <c r="E58" s="18"/>
      <c r="F58" s="18"/>
      <c r="G58" s="55">
        <v>51586</v>
      </c>
      <c r="H58" s="56"/>
      <c r="I58" s="53"/>
      <c r="J58" s="54"/>
    </row>
    <row r="59" spans="3:11" s="6" customFormat="1" ht="21.75" hidden="1" customHeight="1">
      <c r="C59" s="9" t="s">
        <v>9</v>
      </c>
      <c r="D59" s="11" t="s">
        <v>105</v>
      </c>
      <c r="E59" s="18"/>
      <c r="F59" s="18"/>
      <c r="G59" s="55"/>
      <c r="H59" s="56"/>
      <c r="I59" s="53"/>
      <c r="J59" s="54"/>
    </row>
    <row r="60" spans="3:11" s="6" customFormat="1" ht="19.5" customHeight="1">
      <c r="C60" s="9" t="s">
        <v>9</v>
      </c>
      <c r="D60" s="11" t="s">
        <v>106</v>
      </c>
      <c r="E60" s="18"/>
      <c r="F60" s="18"/>
      <c r="G60" s="55">
        <v>3900</v>
      </c>
      <c r="H60" s="56"/>
      <c r="I60" s="53"/>
      <c r="J60" s="54"/>
    </row>
    <row r="61" spans="3:11" s="6" customFormat="1" ht="19.5" customHeight="1" thickBot="1">
      <c r="C61" s="157" t="s">
        <v>9</v>
      </c>
      <c r="D61" s="158" t="s">
        <v>31</v>
      </c>
      <c r="E61" s="159"/>
      <c r="F61" s="159"/>
      <c r="G61" s="108">
        <v>5522.27</v>
      </c>
      <c r="H61" s="160"/>
      <c r="I61" s="53"/>
      <c r="J61" s="54"/>
    </row>
    <row r="62" spans="3:11" s="6" customFormat="1" ht="19.5" hidden="1" customHeight="1">
      <c r="C62" s="150" t="s">
        <v>66</v>
      </c>
      <c r="D62" s="151" t="s">
        <v>67</v>
      </c>
      <c r="E62" s="152"/>
      <c r="F62" s="152"/>
      <c r="G62" s="153"/>
      <c r="H62" s="154"/>
      <c r="I62" s="53"/>
      <c r="J62" s="54"/>
    </row>
    <row r="63" spans="3:11" s="6" customFormat="1" ht="19.5" hidden="1" customHeight="1" thickBot="1">
      <c r="C63" s="112" t="s">
        <v>9</v>
      </c>
      <c r="D63" s="113" t="s">
        <v>68</v>
      </c>
      <c r="E63" s="114"/>
      <c r="F63" s="114"/>
      <c r="G63" s="106"/>
      <c r="H63" s="115"/>
      <c r="I63" s="53"/>
      <c r="J63" s="54"/>
    </row>
    <row r="64" spans="3:11" s="7" customFormat="1" ht="19.5" hidden="1" thickBot="1">
      <c r="C64" s="116" t="s">
        <v>16</v>
      </c>
      <c r="D64" s="117" t="s">
        <v>17</v>
      </c>
      <c r="E64" s="118"/>
      <c r="F64" s="118"/>
      <c r="G64" s="164"/>
      <c r="H64" s="119">
        <f>E64-F64</f>
        <v>0</v>
      </c>
      <c r="I64" s="32"/>
      <c r="J64" s="33">
        <f t="shared" ref="J64:J67" si="5">E64-G64</f>
        <v>0</v>
      </c>
    </row>
    <row r="65" spans="1:11" s="7" customFormat="1" ht="22.5" hidden="1" customHeight="1">
      <c r="C65" s="110" t="s">
        <v>16</v>
      </c>
      <c r="D65" s="111" t="s">
        <v>78</v>
      </c>
      <c r="E65" s="166">
        <f>SUM(E66:E67)</f>
        <v>0</v>
      </c>
      <c r="F65" s="166">
        <f>SUM(F66:F67)</f>
        <v>0</v>
      </c>
      <c r="G65" s="166">
        <f>SUM(G66:G67)</f>
        <v>0</v>
      </c>
      <c r="H65" s="168">
        <f>E65-F65</f>
        <v>0</v>
      </c>
      <c r="I65" s="57"/>
      <c r="J65" s="33"/>
    </row>
    <row r="66" spans="1:11" s="7" customFormat="1" ht="22.5" hidden="1" customHeight="1">
      <c r="C66" s="124" t="s">
        <v>9</v>
      </c>
      <c r="D66" s="122"/>
      <c r="E66" s="123"/>
      <c r="F66" s="123"/>
      <c r="G66" s="123"/>
      <c r="H66" s="141"/>
      <c r="I66" s="57"/>
      <c r="J66" s="33"/>
    </row>
    <row r="67" spans="1:11" s="7" customFormat="1" ht="19.5" hidden="1" thickBot="1">
      <c r="C67" s="104" t="s">
        <v>9</v>
      </c>
      <c r="D67" s="105" t="s">
        <v>84</v>
      </c>
      <c r="E67" s="107"/>
      <c r="F67" s="107"/>
      <c r="G67" s="108"/>
      <c r="H67" s="5">
        <f t="shared" ref="H67:H69" si="6">E67-F67</f>
        <v>0</v>
      </c>
      <c r="I67" s="57"/>
      <c r="J67" s="33">
        <f t="shared" si="5"/>
        <v>0</v>
      </c>
    </row>
    <row r="68" spans="1:11" s="7" customFormat="1" ht="18.75" hidden="1" customHeight="1">
      <c r="C68" s="124" t="s">
        <v>9</v>
      </c>
      <c r="D68" s="125" t="s">
        <v>79</v>
      </c>
      <c r="E68" s="126"/>
      <c r="F68" s="126"/>
      <c r="G68" s="127"/>
      <c r="H68" s="169">
        <f t="shared" si="6"/>
        <v>0</v>
      </c>
      <c r="I68" s="57"/>
      <c r="J68" s="58"/>
    </row>
    <row r="69" spans="1:11" s="7" customFormat="1" ht="21.75" hidden="1" customHeight="1">
      <c r="C69" s="104" t="s">
        <v>9</v>
      </c>
      <c r="D69" s="105" t="s">
        <v>80</v>
      </c>
      <c r="E69" s="107"/>
      <c r="F69" s="107"/>
      <c r="G69" s="108"/>
      <c r="H69" s="5">
        <f t="shared" si="6"/>
        <v>0</v>
      </c>
      <c r="I69" s="57"/>
      <c r="J69" s="58"/>
    </row>
    <row r="70" spans="1:11" s="59" customFormat="1" ht="19.5">
      <c r="C70" s="60" t="s">
        <v>16</v>
      </c>
      <c r="D70" s="61" t="s">
        <v>69</v>
      </c>
      <c r="E70" s="62">
        <f>E14+E30+E52+E64+E65</f>
        <v>2008720.7199999997</v>
      </c>
      <c r="F70" s="63">
        <f>F14+F30+F52+F64+F65</f>
        <v>1749739.4200000002</v>
      </c>
      <c r="G70" s="64">
        <f>G14+G30+G52+G64+G65</f>
        <v>1968643.9100000001</v>
      </c>
      <c r="H70" s="65">
        <f>H14+H30+H52+H64+H65</f>
        <v>258981.29999999987</v>
      </c>
      <c r="I70" s="66"/>
      <c r="J70" s="67">
        <f>SUM(J16:J65)</f>
        <v>69959.229999999938</v>
      </c>
    </row>
    <row r="71" spans="1:11" s="59" customFormat="1" ht="19.5">
      <c r="C71" s="68" t="s">
        <v>22</v>
      </c>
      <c r="D71" s="69" t="s">
        <v>70</v>
      </c>
      <c r="E71" s="128">
        <v>364045.72</v>
      </c>
      <c r="F71" s="70">
        <v>274381.67</v>
      </c>
      <c r="G71" s="70"/>
      <c r="H71" s="71">
        <f>E71-F71</f>
        <v>89664.049999999988</v>
      </c>
      <c r="I71" s="72"/>
      <c r="J71" s="73" t="s">
        <v>71</v>
      </c>
    </row>
    <row r="72" spans="1:11" s="59" customFormat="1" ht="19.5">
      <c r="C72" s="68" t="s">
        <v>23</v>
      </c>
      <c r="D72" s="69" t="s">
        <v>72</v>
      </c>
      <c r="E72" s="74">
        <f>E70+E71</f>
        <v>2372766.4399999995</v>
      </c>
      <c r="F72" s="74">
        <f>F70+F71</f>
        <v>2024121.09</v>
      </c>
      <c r="G72" s="70">
        <f>G70+G71</f>
        <v>1968643.9100000001</v>
      </c>
      <c r="H72" s="129">
        <f>H70+H71</f>
        <v>348645.34999999986</v>
      </c>
      <c r="I72" s="72"/>
      <c r="J72" s="75" t="s">
        <v>115</v>
      </c>
      <c r="K72" s="76"/>
    </row>
    <row r="73" spans="1:11" s="59" customFormat="1" ht="21" thickBot="1">
      <c r="C73" s="77" t="s">
        <v>24</v>
      </c>
      <c r="D73" s="78" t="s">
        <v>73</v>
      </c>
      <c r="E73" s="417">
        <f>F72/E72</f>
        <v>0.85306377226070362</v>
      </c>
      <c r="F73" s="417"/>
      <c r="G73" s="417"/>
      <c r="H73" s="418"/>
      <c r="I73" s="72"/>
      <c r="J73" s="99"/>
      <c r="K73" s="100"/>
    </row>
    <row r="74" spans="1:11" s="83" customFormat="1" ht="36" customHeight="1">
      <c r="A74" s="79" t="s">
        <v>25</v>
      </c>
      <c r="B74" s="419" t="s">
        <v>74</v>
      </c>
      <c r="C74" s="419"/>
      <c r="D74" s="419"/>
      <c r="E74" s="80"/>
      <c r="F74" s="80"/>
      <c r="G74" s="81"/>
      <c r="H74" s="82"/>
      <c r="I74" s="82"/>
      <c r="J74" s="82"/>
    </row>
    <row r="75" spans="1:11" s="172" customFormat="1" ht="21" customHeight="1">
      <c r="B75" s="404" t="s">
        <v>93</v>
      </c>
      <c r="C75" s="405"/>
      <c r="D75" s="406"/>
      <c r="E75" s="173" t="s">
        <v>95</v>
      </c>
      <c r="F75" s="174"/>
      <c r="G75" s="174"/>
      <c r="H75" s="175"/>
      <c r="J75" s="172" t="s">
        <v>90</v>
      </c>
    </row>
    <row r="76" spans="1:11" s="172" customFormat="1" ht="18.75" customHeight="1">
      <c r="A76" s="176"/>
      <c r="B76" s="420" t="s">
        <v>94</v>
      </c>
      <c r="C76" s="421"/>
      <c r="D76" s="422"/>
      <c r="E76" s="423" t="s">
        <v>96</v>
      </c>
      <c r="F76" s="424"/>
      <c r="G76" s="424"/>
      <c r="H76" s="425"/>
    </row>
    <row r="77" spans="1:11" s="172" customFormat="1" ht="18.75" customHeight="1">
      <c r="A77" s="176"/>
      <c r="B77" s="177"/>
      <c r="C77" s="178"/>
      <c r="D77" s="179"/>
      <c r="E77" s="426" t="s">
        <v>97</v>
      </c>
      <c r="F77" s="427"/>
      <c r="G77" s="427"/>
      <c r="H77" s="428"/>
      <c r="I77" s="180"/>
    </row>
    <row r="78" spans="1:11" s="140" customFormat="1" ht="33" customHeight="1">
      <c r="A78" s="134" t="s">
        <v>29</v>
      </c>
      <c r="B78" s="145" t="s">
        <v>75</v>
      </c>
      <c r="D78" s="146"/>
      <c r="E78" s="147"/>
      <c r="F78" s="148"/>
      <c r="G78" s="148"/>
      <c r="H78" s="139"/>
      <c r="I78" s="138"/>
      <c r="J78" s="139"/>
      <c r="K78" s="139"/>
    </row>
    <row r="79" spans="1:11" s="140" customFormat="1" ht="19.5">
      <c r="A79" s="134"/>
      <c r="B79" s="404" t="s">
        <v>81</v>
      </c>
      <c r="C79" s="405"/>
      <c r="D79" s="406"/>
      <c r="E79" s="135"/>
      <c r="F79" s="136"/>
      <c r="G79" s="136"/>
      <c r="H79" s="137"/>
      <c r="I79" s="138"/>
      <c r="J79" s="139"/>
      <c r="K79" s="139"/>
    </row>
    <row r="80" spans="1:11" s="140" customFormat="1">
      <c r="A80" s="134"/>
      <c r="B80" s="420" t="s">
        <v>82</v>
      </c>
      <c r="C80" s="421"/>
      <c r="D80" s="422"/>
      <c r="E80" s="432"/>
      <c r="F80" s="432"/>
      <c r="G80" s="432"/>
      <c r="H80" s="433"/>
      <c r="I80" s="139"/>
    </row>
    <row r="81" spans="1:10" s="140" customFormat="1">
      <c r="A81" s="134"/>
      <c r="B81" s="434" t="s">
        <v>77</v>
      </c>
      <c r="C81" s="435"/>
      <c r="D81" s="436"/>
      <c r="E81" s="437" t="s">
        <v>83</v>
      </c>
      <c r="F81" s="437"/>
      <c r="G81" s="437"/>
      <c r="H81" s="438"/>
      <c r="I81" s="149"/>
    </row>
    <row r="82" spans="1:10" s="84" customFormat="1" ht="87.75" customHeight="1">
      <c r="A82" s="109"/>
      <c r="B82" s="439" t="s">
        <v>98</v>
      </c>
      <c r="C82" s="439"/>
      <c r="D82" s="439"/>
      <c r="E82" s="171">
        <f>175394.16</f>
        <v>175394.16</v>
      </c>
      <c r="F82" s="86"/>
      <c r="G82" s="87"/>
      <c r="H82" s="85"/>
      <c r="J82" s="98"/>
    </row>
    <row r="83" spans="1:10" s="91" customFormat="1" ht="87.75" customHeight="1">
      <c r="A83" s="440" t="s">
        <v>76</v>
      </c>
      <c r="B83" s="440"/>
      <c r="C83" s="440"/>
      <c r="D83" s="440"/>
      <c r="E83" s="162">
        <v>7028.66</v>
      </c>
      <c r="F83" s="88"/>
      <c r="G83" s="81"/>
      <c r="H83" s="82"/>
      <c r="I83" s="89" t="s">
        <v>92</v>
      </c>
      <c r="J83" s="90"/>
    </row>
    <row r="84" spans="1:10" ht="63.75" customHeight="1">
      <c r="B84" s="429" t="s">
        <v>110</v>
      </c>
      <c r="C84" s="429"/>
      <c r="D84" s="429"/>
      <c r="E84" s="17"/>
      <c r="F84" s="17"/>
      <c r="G84" s="92" t="s">
        <v>26</v>
      </c>
      <c r="I84" s="1"/>
    </row>
    <row r="85" spans="1:10">
      <c r="C85" s="19"/>
      <c r="D85" s="93"/>
      <c r="E85" s="430" t="s">
        <v>27</v>
      </c>
      <c r="F85" s="430"/>
      <c r="G85" s="431" t="s">
        <v>28</v>
      </c>
      <c r="H85" s="431"/>
      <c r="I85" s="1"/>
    </row>
    <row r="86" spans="1:10">
      <c r="F86" s="14"/>
      <c r="G86" s="94"/>
      <c r="H86" s="24"/>
      <c r="I86" s="1"/>
      <c r="J86" s="1"/>
    </row>
    <row r="87" spans="1:10">
      <c r="F87" s="14"/>
      <c r="G87" s="94"/>
      <c r="H87" s="24"/>
      <c r="I87" s="1"/>
      <c r="J87" s="1"/>
    </row>
    <row r="88" spans="1:10">
      <c r="F88" s="14"/>
      <c r="G88" s="94"/>
      <c r="H88" s="24"/>
      <c r="I88" s="1"/>
      <c r="J88" s="1"/>
    </row>
    <row r="89" spans="1:10">
      <c r="F89" s="14"/>
      <c r="G89" s="94"/>
      <c r="H89" s="24"/>
      <c r="I89" s="1"/>
      <c r="J89" s="1"/>
    </row>
  </sheetData>
  <mergeCells count="77">
    <mergeCell ref="B84:D84"/>
    <mergeCell ref="E85:F85"/>
    <mergeCell ref="G85:H85"/>
    <mergeCell ref="B80:D80"/>
    <mergeCell ref="E80:H80"/>
    <mergeCell ref="B81:D81"/>
    <mergeCell ref="E81:H81"/>
    <mergeCell ref="B82:D82"/>
    <mergeCell ref="A83:D83"/>
    <mergeCell ref="B79:D79"/>
    <mergeCell ref="H38:H40"/>
    <mergeCell ref="E52:E53"/>
    <mergeCell ref="F52:F53"/>
    <mergeCell ref="G52:G53"/>
    <mergeCell ref="H52:H53"/>
    <mergeCell ref="E73:H73"/>
    <mergeCell ref="B74:D74"/>
    <mergeCell ref="B75:D75"/>
    <mergeCell ref="B76:D76"/>
    <mergeCell ref="E76:H76"/>
    <mergeCell ref="E77:H77"/>
    <mergeCell ref="C33:C34"/>
    <mergeCell ref="E33:E34"/>
    <mergeCell ref="F33:F34"/>
    <mergeCell ref="G33:G34"/>
    <mergeCell ref="H33:H34"/>
    <mergeCell ref="C29:D29"/>
    <mergeCell ref="C30:D30"/>
    <mergeCell ref="E30:E31"/>
    <mergeCell ref="F30:F31"/>
    <mergeCell ref="G30:G31"/>
    <mergeCell ref="C31:D31"/>
    <mergeCell ref="H24:H25"/>
    <mergeCell ref="E36:E37"/>
    <mergeCell ref="F36:F37"/>
    <mergeCell ref="G36:G37"/>
    <mergeCell ref="H36:H37"/>
    <mergeCell ref="H30:H31"/>
    <mergeCell ref="C28:D28"/>
    <mergeCell ref="C20:D20"/>
    <mergeCell ref="E20:E21"/>
    <mergeCell ref="F20:F21"/>
    <mergeCell ref="G20:G21"/>
    <mergeCell ref="C24:D24"/>
    <mergeCell ref="E24:E25"/>
    <mergeCell ref="F24:F25"/>
    <mergeCell ref="G24:G25"/>
    <mergeCell ref="H20:H21"/>
    <mergeCell ref="C21:D21"/>
    <mergeCell ref="C16:D16"/>
    <mergeCell ref="E16:E17"/>
    <mergeCell ref="F16:F17"/>
    <mergeCell ref="G16:G17"/>
    <mergeCell ref="H16:H17"/>
    <mergeCell ref="C17:D17"/>
    <mergeCell ref="C13:D13"/>
    <mergeCell ref="E13:H13"/>
    <mergeCell ref="C14:D14"/>
    <mergeCell ref="E14:E15"/>
    <mergeCell ref="F14:F15"/>
    <mergeCell ref="G14:G15"/>
    <mergeCell ref="H14:H15"/>
    <mergeCell ref="C15:D15"/>
    <mergeCell ref="A1:D1"/>
    <mergeCell ref="D3:H3"/>
    <mergeCell ref="D4:H4"/>
    <mergeCell ref="D5:H5"/>
    <mergeCell ref="C9:D9"/>
    <mergeCell ref="J6:J8"/>
    <mergeCell ref="C7:D8"/>
    <mergeCell ref="E7:H7"/>
    <mergeCell ref="C12:D12"/>
    <mergeCell ref="E12:H12"/>
    <mergeCell ref="C10:D10"/>
    <mergeCell ref="E10:H10"/>
    <mergeCell ref="C11:D11"/>
    <mergeCell ref="E11:H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="60" zoomScaleNormal="70" workbookViewId="0">
      <selection activeCell="G1" sqref="G1:J2"/>
    </sheetView>
  </sheetViews>
  <sheetFormatPr defaultRowHeight="18.75"/>
  <cols>
    <col min="1" max="1" width="5.85546875" style="184" customWidth="1"/>
    <col min="2" max="2" width="7.140625" style="184" customWidth="1"/>
    <col min="3" max="3" width="8.140625" style="25" customWidth="1"/>
    <col min="4" max="4" width="83.140625" style="25" customWidth="1"/>
    <col min="5" max="5" width="20.85546875" style="25" customWidth="1"/>
    <col min="6" max="6" width="22.7109375" style="25" customWidth="1"/>
    <col min="7" max="7" width="20.85546875" style="25" customWidth="1"/>
    <col min="8" max="8" width="24.140625" style="235" customWidth="1"/>
    <col min="9" max="16384" width="9.140625" style="184"/>
  </cols>
  <sheetData>
    <row r="1" spans="1:10" ht="30" customHeight="1">
      <c r="G1" s="441"/>
      <c r="H1" s="442"/>
      <c r="I1" s="442"/>
      <c r="J1" s="442"/>
    </row>
    <row r="2" spans="1:10" ht="159" customHeight="1" thickBot="1">
      <c r="A2" s="548" t="s">
        <v>19</v>
      </c>
      <c r="B2" s="548"/>
      <c r="C2" s="548"/>
      <c r="D2" s="548"/>
      <c r="E2" s="21"/>
      <c r="F2" s="21"/>
      <c r="G2" s="442"/>
      <c r="H2" s="442"/>
      <c r="I2" s="442"/>
      <c r="J2" s="442"/>
    </row>
    <row r="3" spans="1:10" ht="20.25" thickTop="1">
      <c r="D3" s="352" t="s">
        <v>0</v>
      </c>
      <c r="E3" s="352"/>
      <c r="F3" s="352"/>
      <c r="G3" s="352"/>
      <c r="H3" s="352"/>
    </row>
    <row r="4" spans="1:10" s="259" customFormat="1" ht="48.75" customHeight="1">
      <c r="C4" s="222"/>
      <c r="D4" s="353" t="s">
        <v>180</v>
      </c>
      <c r="E4" s="353"/>
      <c r="F4" s="353"/>
      <c r="G4" s="353"/>
      <c r="H4" s="353"/>
    </row>
    <row r="5" spans="1:10" ht="49.5" customHeight="1" thickBot="1">
      <c r="D5" s="352" t="s">
        <v>33</v>
      </c>
      <c r="E5" s="352"/>
      <c r="F5" s="352"/>
      <c r="G5" s="352"/>
      <c r="H5" s="352"/>
    </row>
    <row r="6" spans="1:10" s="259" customFormat="1">
      <c r="C6" s="337" t="s">
        <v>1</v>
      </c>
      <c r="D6" s="338"/>
      <c r="E6" s="549" t="s">
        <v>154</v>
      </c>
      <c r="F6" s="549"/>
      <c r="G6" s="549"/>
      <c r="H6" s="550"/>
    </row>
    <row r="7" spans="1:10" ht="37.5">
      <c r="C7" s="339"/>
      <c r="D7" s="340"/>
      <c r="E7" s="2" t="s">
        <v>2</v>
      </c>
      <c r="F7" s="2" t="s">
        <v>3</v>
      </c>
      <c r="G7" s="2" t="s">
        <v>4</v>
      </c>
      <c r="H7" s="3" t="s">
        <v>20</v>
      </c>
    </row>
    <row r="8" spans="1:10" s="260" customFormat="1" ht="13.5" thickBot="1">
      <c r="C8" s="354">
        <v>1</v>
      </c>
      <c r="D8" s="355"/>
      <c r="E8" s="27">
        <v>2</v>
      </c>
      <c r="F8" s="27">
        <v>3</v>
      </c>
      <c r="G8" s="27">
        <v>4</v>
      </c>
      <c r="H8" s="28" t="s">
        <v>21</v>
      </c>
    </row>
    <row r="9" spans="1:10" ht="19.5">
      <c r="C9" s="347" t="s">
        <v>36</v>
      </c>
      <c r="D9" s="348"/>
      <c r="E9" s="349">
        <v>10142.699999999999</v>
      </c>
      <c r="F9" s="349"/>
      <c r="G9" s="349"/>
      <c r="H9" s="350"/>
    </row>
    <row r="10" spans="1:10" ht="17.25">
      <c r="C10" s="343" t="s">
        <v>37</v>
      </c>
      <c r="D10" s="344"/>
      <c r="E10" s="345">
        <v>6066.9</v>
      </c>
      <c r="F10" s="345"/>
      <c r="G10" s="345"/>
      <c r="H10" s="346"/>
    </row>
    <row r="11" spans="1:10" ht="17.25">
      <c r="C11" s="343" t="s">
        <v>38</v>
      </c>
      <c r="D11" s="344"/>
      <c r="E11" s="345">
        <v>1457.9</v>
      </c>
      <c r="F11" s="345"/>
      <c r="G11" s="345"/>
      <c r="H11" s="346"/>
    </row>
    <row r="12" spans="1:10" ht="18" thickBot="1">
      <c r="C12" s="356" t="s">
        <v>39</v>
      </c>
      <c r="D12" s="357"/>
      <c r="E12" s="358">
        <v>2617.9</v>
      </c>
      <c r="F12" s="358"/>
      <c r="G12" s="358"/>
      <c r="H12" s="359"/>
    </row>
    <row r="13" spans="1:10" ht="19.5">
      <c r="C13" s="360" t="s">
        <v>40</v>
      </c>
      <c r="D13" s="361"/>
      <c r="E13" s="362">
        <v>2030482.93</v>
      </c>
      <c r="F13" s="362">
        <v>1696387.6100000003</v>
      </c>
      <c r="G13" s="362">
        <v>1944994.0200000003</v>
      </c>
      <c r="H13" s="364">
        <v>334095.31999999989</v>
      </c>
    </row>
    <row r="14" spans="1:10" ht="19.5">
      <c r="C14" s="366" t="s">
        <v>18</v>
      </c>
      <c r="D14" s="367"/>
      <c r="E14" s="363"/>
      <c r="F14" s="363"/>
      <c r="G14" s="363"/>
      <c r="H14" s="365"/>
    </row>
    <row r="15" spans="1:10" s="208" customFormat="1">
      <c r="C15" s="371" t="s">
        <v>41</v>
      </c>
      <c r="D15" s="372"/>
      <c r="E15" s="373">
        <v>1129286.6399999999</v>
      </c>
      <c r="F15" s="373">
        <v>960348.24</v>
      </c>
      <c r="G15" s="373">
        <v>804787.52</v>
      </c>
      <c r="H15" s="368">
        <v>168938.39999999991</v>
      </c>
    </row>
    <row r="16" spans="1:10" s="208" customFormat="1">
      <c r="C16" s="374" t="s">
        <v>18</v>
      </c>
      <c r="D16" s="375"/>
      <c r="E16" s="373"/>
      <c r="F16" s="373"/>
      <c r="G16" s="373"/>
      <c r="H16" s="368"/>
    </row>
    <row r="17" spans="3:8" s="208" customFormat="1">
      <c r="C17" s="95" t="s">
        <v>9</v>
      </c>
      <c r="D17" s="35" t="s">
        <v>42</v>
      </c>
      <c r="E17" s="15">
        <v>1129286.6399999999</v>
      </c>
      <c r="F17" s="15">
        <v>960348.24</v>
      </c>
      <c r="G17" s="15">
        <v>804787.52</v>
      </c>
      <c r="H17" s="16">
        <v>168938.39999999991</v>
      </c>
    </row>
    <row r="18" spans="3:8" s="208" customFormat="1">
      <c r="C18" s="95" t="s">
        <v>9</v>
      </c>
      <c r="D18" s="35" t="s">
        <v>43</v>
      </c>
      <c r="E18" s="15"/>
      <c r="F18" s="15"/>
      <c r="G18" s="15"/>
      <c r="H18" s="16">
        <v>0</v>
      </c>
    </row>
    <row r="19" spans="3:8" s="208" customFormat="1">
      <c r="C19" s="378" t="s">
        <v>44</v>
      </c>
      <c r="D19" s="379"/>
      <c r="E19" s="373">
        <v>252251.06</v>
      </c>
      <c r="F19" s="373">
        <v>192128.82</v>
      </c>
      <c r="G19" s="373">
        <v>339796.54</v>
      </c>
      <c r="H19" s="368">
        <v>60122.239999999991</v>
      </c>
    </row>
    <row r="20" spans="3:8" s="208" customFormat="1">
      <c r="C20" s="369" t="s">
        <v>18</v>
      </c>
      <c r="D20" s="370"/>
      <c r="E20" s="373"/>
      <c r="F20" s="373"/>
      <c r="G20" s="373"/>
      <c r="H20" s="368"/>
    </row>
    <row r="21" spans="3:8" s="208" customFormat="1">
      <c r="C21" s="36" t="s">
        <v>9</v>
      </c>
      <c r="D21" s="37" t="s">
        <v>42</v>
      </c>
      <c r="E21" s="15">
        <v>235034.8</v>
      </c>
      <c r="F21" s="15">
        <v>176662.84</v>
      </c>
      <c r="G21" s="15">
        <v>339796.54</v>
      </c>
      <c r="H21" s="16">
        <v>58371.959999999992</v>
      </c>
    </row>
    <row r="22" spans="3:8" s="208" customFormat="1">
      <c r="C22" s="95" t="s">
        <v>9</v>
      </c>
      <c r="D22" s="35" t="s">
        <v>43</v>
      </c>
      <c r="E22" s="15">
        <v>17216.259999999998</v>
      </c>
      <c r="F22" s="15">
        <v>15465.98</v>
      </c>
      <c r="G22" s="15"/>
      <c r="H22" s="16">
        <v>1750.2799999999988</v>
      </c>
    </row>
    <row r="23" spans="3:8" s="208" customFormat="1">
      <c r="C23" s="378" t="s">
        <v>45</v>
      </c>
      <c r="D23" s="379"/>
      <c r="E23" s="373">
        <v>46863.76</v>
      </c>
      <c r="F23" s="373">
        <v>34691.560000000005</v>
      </c>
      <c r="G23" s="373">
        <v>58207.85</v>
      </c>
      <c r="H23" s="368">
        <v>12172.199999999997</v>
      </c>
    </row>
    <row r="24" spans="3:8" s="208" customFormat="1">
      <c r="C24" s="38"/>
      <c r="D24" s="253" t="s">
        <v>18</v>
      </c>
      <c r="E24" s="373"/>
      <c r="F24" s="373"/>
      <c r="G24" s="373"/>
      <c r="H24" s="368"/>
    </row>
    <row r="25" spans="3:8" s="208" customFormat="1">
      <c r="C25" s="36" t="s">
        <v>9</v>
      </c>
      <c r="D25" s="37" t="s">
        <v>42</v>
      </c>
      <c r="E25" s="15">
        <v>41913.68</v>
      </c>
      <c r="F25" s="15">
        <v>33348.26</v>
      </c>
      <c r="G25" s="15">
        <v>58207.85</v>
      </c>
      <c r="H25" s="16">
        <v>8565.4199999999983</v>
      </c>
    </row>
    <row r="26" spans="3:8" s="208" customFormat="1">
      <c r="C26" s="95" t="s">
        <v>9</v>
      </c>
      <c r="D26" s="35" t="s">
        <v>43</v>
      </c>
      <c r="E26" s="15">
        <v>4950.08</v>
      </c>
      <c r="F26" s="15">
        <v>1343.3</v>
      </c>
      <c r="G26" s="15"/>
      <c r="H26" s="16">
        <v>3606.7799999999997</v>
      </c>
    </row>
    <row r="27" spans="3:8" s="208" customFormat="1">
      <c r="C27" s="376" t="s">
        <v>46</v>
      </c>
      <c r="D27" s="377"/>
      <c r="E27" s="97">
        <v>113083.29</v>
      </c>
      <c r="F27" s="97">
        <v>97414.6</v>
      </c>
      <c r="G27" s="97">
        <v>120867.56</v>
      </c>
      <c r="H27" s="16">
        <v>15668.689999999988</v>
      </c>
    </row>
    <row r="28" spans="3:8" s="208" customFormat="1" ht="19.5" thickBot="1">
      <c r="C28" s="388" t="s">
        <v>47</v>
      </c>
      <c r="D28" s="389"/>
      <c r="E28" s="39">
        <v>488998.18</v>
      </c>
      <c r="F28" s="39">
        <v>411804.39</v>
      </c>
      <c r="G28" s="39">
        <v>621334.55000000005</v>
      </c>
      <c r="H28" s="16">
        <v>77193.789999999979</v>
      </c>
    </row>
    <row r="29" spans="3:8" s="208" customFormat="1" ht="19.5">
      <c r="C29" s="390" t="s">
        <v>169</v>
      </c>
      <c r="D29" s="391"/>
      <c r="E29" s="394">
        <v>1404367.56</v>
      </c>
      <c r="F29" s="394">
        <v>1204427.3299999998</v>
      </c>
      <c r="G29" s="394">
        <v>1488306.1038000002</v>
      </c>
      <c r="H29" s="544">
        <v>199940.23</v>
      </c>
    </row>
    <row r="30" spans="3:8" s="208" customFormat="1" ht="19.5">
      <c r="C30" s="546" t="s">
        <v>18</v>
      </c>
      <c r="D30" s="547"/>
      <c r="E30" s="395"/>
      <c r="F30" s="395"/>
      <c r="G30" s="395"/>
      <c r="H30" s="545"/>
    </row>
    <row r="31" spans="3:8" s="263" customFormat="1">
      <c r="C31" s="192" t="s">
        <v>5</v>
      </c>
      <c r="D31" s="261" t="s">
        <v>49</v>
      </c>
      <c r="E31" s="254">
        <v>150702</v>
      </c>
      <c r="F31" s="254">
        <v>129381.47</v>
      </c>
      <c r="G31" s="224">
        <v>177828.36</v>
      </c>
      <c r="H31" s="262">
        <v>21320.53</v>
      </c>
    </row>
    <row r="32" spans="3:8" s="208" customFormat="1">
      <c r="C32" s="531" t="s">
        <v>6</v>
      </c>
      <c r="D32" s="261" t="s">
        <v>51</v>
      </c>
      <c r="E32" s="533">
        <v>1253665.56</v>
      </c>
      <c r="F32" s="533">
        <v>1075045.8599999999</v>
      </c>
      <c r="G32" s="533">
        <v>1310477.7438000001</v>
      </c>
      <c r="H32" s="534">
        <v>178619.7</v>
      </c>
    </row>
    <row r="33" spans="3:8" s="208" customFormat="1">
      <c r="C33" s="532"/>
      <c r="D33" s="264" t="s">
        <v>18</v>
      </c>
      <c r="E33" s="533"/>
      <c r="F33" s="533"/>
      <c r="G33" s="533"/>
      <c r="H33" s="535"/>
    </row>
    <row r="34" spans="3:8" s="263" customFormat="1">
      <c r="C34" s="193" t="s">
        <v>7</v>
      </c>
      <c r="D34" s="265" t="s">
        <v>52</v>
      </c>
      <c r="E34" s="185">
        <v>257722.2</v>
      </c>
      <c r="F34" s="185">
        <v>221260.4</v>
      </c>
      <c r="G34" s="221">
        <v>304080.60739999998</v>
      </c>
      <c r="H34" s="197">
        <v>36461.800000000017</v>
      </c>
    </row>
    <row r="35" spans="3:8" s="208" customFormat="1" ht="16.5">
      <c r="C35" s="194" t="s">
        <v>8</v>
      </c>
      <c r="D35" s="196" t="s">
        <v>53</v>
      </c>
      <c r="E35" s="536">
        <v>167446.44</v>
      </c>
      <c r="F35" s="538">
        <v>143757.06</v>
      </c>
      <c r="G35" s="540">
        <v>167673.71</v>
      </c>
      <c r="H35" s="542">
        <v>23689.380000000005</v>
      </c>
    </row>
    <row r="36" spans="3:8" s="208" customFormat="1" ht="16.5">
      <c r="C36" s="194"/>
      <c r="D36" s="266" t="s">
        <v>18</v>
      </c>
      <c r="E36" s="537"/>
      <c r="F36" s="539"/>
      <c r="G36" s="541"/>
      <c r="H36" s="543"/>
    </row>
    <row r="37" spans="3:8" s="208" customFormat="1">
      <c r="C37" s="193" t="s">
        <v>9</v>
      </c>
      <c r="D37" s="267" t="s">
        <v>54</v>
      </c>
      <c r="E37" s="268"/>
      <c r="F37" s="268"/>
      <c r="G37" s="181">
        <v>149245.24</v>
      </c>
      <c r="H37" s="526"/>
    </row>
    <row r="38" spans="3:8" s="208" customFormat="1">
      <c r="C38" s="193" t="s">
        <v>9</v>
      </c>
      <c r="D38" s="196" t="s">
        <v>55</v>
      </c>
      <c r="E38" s="268"/>
      <c r="F38" s="268"/>
      <c r="G38" s="181">
        <v>16569</v>
      </c>
      <c r="H38" s="527"/>
    </row>
    <row r="39" spans="3:8" s="208" customFormat="1">
      <c r="C39" s="193" t="s">
        <v>9</v>
      </c>
      <c r="D39" s="196" t="s">
        <v>56</v>
      </c>
      <c r="E39" s="268"/>
      <c r="F39" s="268"/>
      <c r="G39" s="181">
        <v>1859.47</v>
      </c>
      <c r="H39" s="528"/>
    </row>
    <row r="40" spans="3:8" s="208" customFormat="1">
      <c r="C40" s="193" t="s">
        <v>10</v>
      </c>
      <c r="D40" s="196" t="s">
        <v>91</v>
      </c>
      <c r="E40" s="185">
        <v>74259.12</v>
      </c>
      <c r="F40" s="185">
        <v>63753.16</v>
      </c>
      <c r="G40" s="190">
        <v>69900.69</v>
      </c>
      <c r="H40" s="197">
        <v>10505.959999999992</v>
      </c>
    </row>
    <row r="41" spans="3:8" s="208" customFormat="1" ht="33">
      <c r="C41" s="193" t="s">
        <v>11</v>
      </c>
      <c r="D41" s="269" t="s">
        <v>121</v>
      </c>
      <c r="E41" s="185">
        <v>82995.48</v>
      </c>
      <c r="F41" s="185">
        <v>71253.509999999995</v>
      </c>
      <c r="G41" s="191">
        <v>82999.62</v>
      </c>
      <c r="H41" s="197">
        <v>11741.970000000001</v>
      </c>
    </row>
    <row r="42" spans="3:8" s="208" customFormat="1">
      <c r="C42" s="193" t="s">
        <v>12</v>
      </c>
      <c r="D42" s="269" t="s">
        <v>137</v>
      </c>
      <c r="E42" s="185">
        <v>182735.04</v>
      </c>
      <c r="F42" s="185">
        <v>156773.35</v>
      </c>
      <c r="G42" s="181">
        <v>189197.88</v>
      </c>
      <c r="H42" s="197">
        <v>25961.690000000002</v>
      </c>
    </row>
    <row r="43" spans="3:8" s="208" customFormat="1">
      <c r="C43" s="195" t="s">
        <v>13</v>
      </c>
      <c r="D43" s="196" t="s">
        <v>86</v>
      </c>
      <c r="E43" s="185">
        <v>73530.84</v>
      </c>
      <c r="F43" s="185">
        <v>63127.76</v>
      </c>
      <c r="G43" s="221">
        <v>73531.070000000007</v>
      </c>
      <c r="H43" s="197">
        <v>10403.079999999994</v>
      </c>
    </row>
    <row r="44" spans="3:8" s="272" customFormat="1">
      <c r="C44" s="51" t="s">
        <v>14</v>
      </c>
      <c r="D44" s="270" t="s">
        <v>61</v>
      </c>
      <c r="E44" s="142">
        <v>175454.76</v>
      </c>
      <c r="F44" s="142">
        <v>150181.95000000001</v>
      </c>
      <c r="G44" s="133">
        <v>176097.08800000002</v>
      </c>
      <c r="H44" s="271">
        <v>25272.809999999998</v>
      </c>
    </row>
    <row r="45" spans="3:8">
      <c r="C45" s="193" t="s">
        <v>87</v>
      </c>
      <c r="D45" s="196" t="s">
        <v>62</v>
      </c>
      <c r="E45" s="185">
        <v>41497.800000000003</v>
      </c>
      <c r="F45" s="185">
        <v>35474.17</v>
      </c>
      <c r="G45" s="221">
        <v>48972.808399999994</v>
      </c>
      <c r="H45" s="197">
        <v>6023.6300000000047</v>
      </c>
    </row>
    <row r="46" spans="3:8">
      <c r="C46" s="193" t="s">
        <v>88</v>
      </c>
      <c r="D46" s="196" t="s">
        <v>63</v>
      </c>
      <c r="E46" s="185">
        <v>198023.88</v>
      </c>
      <c r="F46" s="185">
        <v>169464.5</v>
      </c>
      <c r="G46" s="181">
        <v>198024.27</v>
      </c>
      <c r="H46" s="197">
        <v>28559.380000000005</v>
      </c>
    </row>
    <row r="47" spans="3:8" s="274" customFormat="1" ht="19.5" thickBot="1">
      <c r="C47" s="182" t="s">
        <v>16</v>
      </c>
      <c r="D47" s="183" t="s">
        <v>17</v>
      </c>
      <c r="E47" s="223"/>
      <c r="F47" s="223"/>
      <c r="G47" s="223"/>
      <c r="H47" s="273">
        <v>0</v>
      </c>
    </row>
    <row r="48" spans="3:8" s="276" customFormat="1">
      <c r="C48" s="155" t="s">
        <v>15</v>
      </c>
      <c r="D48" s="275" t="s">
        <v>64</v>
      </c>
      <c r="E48" s="412">
        <v>141237.72</v>
      </c>
      <c r="F48" s="412">
        <v>121255.91</v>
      </c>
      <c r="G48" s="414">
        <v>99546.920000000013</v>
      </c>
      <c r="H48" s="529">
        <v>19981.809999999998</v>
      </c>
    </row>
    <row r="49" spans="3:8" s="276" customFormat="1">
      <c r="C49" s="96"/>
      <c r="D49" s="277" t="s">
        <v>18</v>
      </c>
      <c r="E49" s="413"/>
      <c r="F49" s="413"/>
      <c r="G49" s="401"/>
      <c r="H49" s="530"/>
    </row>
    <row r="50" spans="3:8" s="276" customFormat="1">
      <c r="C50" s="9" t="s">
        <v>9</v>
      </c>
      <c r="D50" s="278" t="s">
        <v>155</v>
      </c>
      <c r="E50" s="279"/>
      <c r="F50" s="279"/>
      <c r="G50" s="55">
        <v>85040.3</v>
      </c>
      <c r="H50" s="280"/>
    </row>
    <row r="51" spans="3:8" s="276" customFormat="1">
      <c r="C51" s="9" t="s">
        <v>9</v>
      </c>
      <c r="D51" s="278" t="s">
        <v>156</v>
      </c>
      <c r="E51" s="279"/>
      <c r="F51" s="279"/>
      <c r="G51" s="55">
        <v>5400</v>
      </c>
      <c r="H51" s="280"/>
    </row>
    <row r="52" spans="3:8" s="276" customFormat="1">
      <c r="C52" s="9" t="s">
        <v>9</v>
      </c>
      <c r="D52" s="278" t="s">
        <v>120</v>
      </c>
      <c r="E52" s="279"/>
      <c r="F52" s="279"/>
      <c r="G52" s="55">
        <v>4160.2700000000004</v>
      </c>
      <c r="H52" s="280"/>
    </row>
    <row r="53" spans="3:8" s="276" customFormat="1">
      <c r="C53" s="213" t="s">
        <v>9</v>
      </c>
      <c r="D53" s="281" t="s">
        <v>119</v>
      </c>
      <c r="E53" s="201"/>
      <c r="F53" s="201"/>
      <c r="G53" s="185">
        <v>483.75</v>
      </c>
      <c r="H53" s="282"/>
    </row>
    <row r="54" spans="3:8" s="276" customFormat="1">
      <c r="C54" s="213" t="s">
        <v>9</v>
      </c>
      <c r="D54" s="281" t="s">
        <v>32</v>
      </c>
      <c r="E54" s="201"/>
      <c r="F54" s="201"/>
      <c r="G54" s="185">
        <v>3551</v>
      </c>
      <c r="H54" s="282"/>
    </row>
    <row r="55" spans="3:8" s="276" customFormat="1">
      <c r="C55" s="9" t="s">
        <v>9</v>
      </c>
      <c r="D55" s="278" t="s">
        <v>30</v>
      </c>
      <c r="E55" s="279"/>
      <c r="F55" s="279"/>
      <c r="G55" s="55">
        <v>661.44</v>
      </c>
      <c r="H55" s="280"/>
    </row>
    <row r="56" spans="3:8" s="276" customFormat="1" ht="19.5" thickBot="1">
      <c r="C56" s="157" t="s">
        <v>9</v>
      </c>
      <c r="D56" s="283" t="s">
        <v>31</v>
      </c>
      <c r="E56" s="284"/>
      <c r="F56" s="284"/>
      <c r="G56" s="108">
        <v>250.16</v>
      </c>
      <c r="H56" s="285"/>
    </row>
    <row r="57" spans="3:8" s="274" customFormat="1" ht="37.5">
      <c r="C57" s="110" t="s">
        <v>16</v>
      </c>
      <c r="D57" s="111" t="s">
        <v>78</v>
      </c>
      <c r="E57" s="508">
        <v>49869.94</v>
      </c>
      <c r="F57" s="508">
        <v>44453.760000000002</v>
      </c>
      <c r="G57" s="510">
        <v>49835.53</v>
      </c>
      <c r="H57" s="512">
        <v>5416.18</v>
      </c>
    </row>
    <row r="58" spans="3:8" s="274" customFormat="1">
      <c r="C58" s="124"/>
      <c r="D58" s="286" t="s">
        <v>18</v>
      </c>
      <c r="E58" s="509"/>
      <c r="F58" s="509"/>
      <c r="G58" s="511"/>
      <c r="H58" s="513"/>
    </row>
    <row r="59" spans="3:8" s="274" customFormat="1" ht="19.5" thickBot="1">
      <c r="C59" s="104" t="s">
        <v>9</v>
      </c>
      <c r="D59" s="105" t="s">
        <v>119</v>
      </c>
      <c r="E59" s="108">
        <v>49869.94</v>
      </c>
      <c r="F59" s="108">
        <v>44453.760000000002</v>
      </c>
      <c r="G59" s="214">
        <v>49835.53</v>
      </c>
      <c r="H59" s="287">
        <v>5416.18</v>
      </c>
    </row>
    <row r="60" spans="3:8" s="274" customFormat="1" ht="19.5" thickBot="1">
      <c r="C60" s="514" t="s">
        <v>133</v>
      </c>
      <c r="D60" s="515"/>
      <c r="E60" s="516"/>
      <c r="F60" s="516"/>
      <c r="G60" s="516"/>
      <c r="H60" s="517"/>
    </row>
    <row r="61" spans="3:8" s="274" customFormat="1" ht="19.5">
      <c r="C61" s="518" t="s">
        <v>168</v>
      </c>
      <c r="D61" s="519"/>
      <c r="E61" s="520">
        <v>334617.62</v>
      </c>
      <c r="F61" s="522">
        <v>284685.52</v>
      </c>
      <c r="G61" s="522">
        <v>352276.42379999999</v>
      </c>
      <c r="H61" s="524">
        <v>49932.100000000006</v>
      </c>
    </row>
    <row r="62" spans="3:8" s="274" customFormat="1" ht="21" thickBot="1">
      <c r="C62" s="288"/>
      <c r="D62" s="289" t="s">
        <v>124</v>
      </c>
      <c r="E62" s="521"/>
      <c r="F62" s="523"/>
      <c r="G62" s="523"/>
      <c r="H62" s="525"/>
    </row>
    <row r="63" spans="3:8" s="294" customFormat="1">
      <c r="C63" s="290" t="s">
        <v>22</v>
      </c>
      <c r="D63" s="291" t="s">
        <v>126</v>
      </c>
      <c r="E63" s="255">
        <v>31298.99</v>
      </c>
      <c r="F63" s="198">
        <v>26314.959999999999</v>
      </c>
      <c r="G63" s="292">
        <v>36932.808199999999</v>
      </c>
      <c r="H63" s="293">
        <v>4984.0300000000025</v>
      </c>
    </row>
    <row r="64" spans="3:8" s="274" customFormat="1">
      <c r="C64" s="295" t="s">
        <v>23</v>
      </c>
      <c r="D64" s="296" t="s">
        <v>127</v>
      </c>
      <c r="E64" s="499">
        <v>303318.63</v>
      </c>
      <c r="F64" s="499">
        <v>258370.56</v>
      </c>
      <c r="G64" s="499">
        <v>315343.61560000002</v>
      </c>
      <c r="H64" s="501">
        <v>44948.070000000007</v>
      </c>
    </row>
    <row r="65" spans="3:14" s="274" customFormat="1" ht="20.25">
      <c r="C65" s="297"/>
      <c r="D65" s="298" t="s">
        <v>124</v>
      </c>
      <c r="E65" s="499"/>
      <c r="F65" s="499"/>
      <c r="G65" s="499"/>
      <c r="H65" s="501"/>
    </row>
    <row r="66" spans="3:14" s="294" customFormat="1">
      <c r="C66" s="299" t="s">
        <v>147</v>
      </c>
      <c r="D66" s="300" t="s">
        <v>52</v>
      </c>
      <c r="E66" s="200">
        <v>61898.46</v>
      </c>
      <c r="F66" s="200">
        <v>52041.83</v>
      </c>
      <c r="G66" s="225">
        <v>73071.771399999998</v>
      </c>
      <c r="H66" s="301">
        <v>9856.6299999999974</v>
      </c>
    </row>
    <row r="67" spans="3:14" s="274" customFormat="1">
      <c r="C67" s="302" t="s">
        <v>148</v>
      </c>
      <c r="D67" s="303" t="s">
        <v>128</v>
      </c>
      <c r="E67" s="502">
        <v>40216.57</v>
      </c>
      <c r="F67" s="502">
        <v>33812.519999999997</v>
      </c>
      <c r="G67" s="504">
        <v>40292.779999999992</v>
      </c>
      <c r="H67" s="506">
        <v>6404.0500000000029</v>
      </c>
    </row>
    <row r="68" spans="3:14" s="274" customFormat="1" ht="20.25">
      <c r="C68" s="199"/>
      <c r="D68" s="304" t="s">
        <v>18</v>
      </c>
      <c r="E68" s="503"/>
      <c r="F68" s="503"/>
      <c r="G68" s="505"/>
      <c r="H68" s="507"/>
    </row>
    <row r="69" spans="3:14" s="274" customFormat="1" ht="20.25">
      <c r="C69" s="199" t="s">
        <v>9</v>
      </c>
      <c r="D69" s="305" t="s">
        <v>54</v>
      </c>
      <c r="E69" s="200"/>
      <c r="F69" s="200"/>
      <c r="G69" s="200">
        <v>35864.339999999997</v>
      </c>
      <c r="H69" s="301"/>
    </row>
    <row r="70" spans="3:14" s="274" customFormat="1" ht="20.25">
      <c r="C70" s="199" t="s">
        <v>9</v>
      </c>
      <c r="D70" s="303" t="s">
        <v>125</v>
      </c>
      <c r="E70" s="200"/>
      <c r="F70" s="200"/>
      <c r="G70" s="200">
        <v>3981.6</v>
      </c>
      <c r="H70" s="301"/>
    </row>
    <row r="71" spans="3:14" s="274" customFormat="1" ht="20.25">
      <c r="C71" s="199" t="s">
        <v>9</v>
      </c>
      <c r="D71" s="303" t="s">
        <v>56</v>
      </c>
      <c r="E71" s="200"/>
      <c r="F71" s="200"/>
      <c r="G71" s="200">
        <v>446.84</v>
      </c>
      <c r="H71" s="301"/>
    </row>
    <row r="72" spans="3:14" s="274" customFormat="1" ht="33">
      <c r="C72" s="302" t="s">
        <v>149</v>
      </c>
      <c r="D72" s="306" t="s">
        <v>121</v>
      </c>
      <c r="E72" s="200">
        <v>19933.349999999999</v>
      </c>
      <c r="F72" s="200">
        <v>16759.189999999999</v>
      </c>
      <c r="G72" s="202">
        <v>19945.14</v>
      </c>
      <c r="H72" s="301">
        <v>3174.16</v>
      </c>
    </row>
    <row r="73" spans="3:14" s="274" customFormat="1">
      <c r="C73" s="302" t="s">
        <v>150</v>
      </c>
      <c r="D73" s="306" t="s">
        <v>91</v>
      </c>
      <c r="E73" s="200">
        <v>17835.32</v>
      </c>
      <c r="F73" s="200">
        <v>14995.27</v>
      </c>
      <c r="G73" s="226">
        <v>16785.64</v>
      </c>
      <c r="H73" s="301">
        <v>2840.0499999999993</v>
      </c>
    </row>
    <row r="74" spans="3:14" s="307" customFormat="1">
      <c r="C74" s="302" t="s">
        <v>151</v>
      </c>
      <c r="D74" s="306" t="s">
        <v>130</v>
      </c>
      <c r="E74" s="200">
        <v>94192.5</v>
      </c>
      <c r="F74" s="200">
        <v>82545.58</v>
      </c>
      <c r="G74" s="200">
        <v>94172.54</v>
      </c>
      <c r="H74" s="200">
        <v>11646.919999999998</v>
      </c>
    </row>
    <row r="75" spans="3:14" s="274" customFormat="1">
      <c r="C75" s="302" t="s">
        <v>152</v>
      </c>
      <c r="D75" s="306" t="s">
        <v>129</v>
      </c>
      <c r="E75" s="200">
        <v>59275.73</v>
      </c>
      <c r="F75" s="200">
        <v>49836.67</v>
      </c>
      <c r="G75" s="200">
        <v>59307.38</v>
      </c>
      <c r="H75" s="200">
        <v>9439.0600000000049</v>
      </c>
    </row>
    <row r="76" spans="3:14" s="274" customFormat="1">
      <c r="C76" s="302" t="s">
        <v>153</v>
      </c>
      <c r="D76" s="306" t="s">
        <v>131</v>
      </c>
      <c r="E76" s="200">
        <v>9966.7000000000007</v>
      </c>
      <c r="F76" s="200">
        <v>8379.5</v>
      </c>
      <c r="G76" s="225">
        <v>11768.3642</v>
      </c>
      <c r="H76" s="301">
        <v>1587.2000000000007</v>
      </c>
    </row>
    <row r="77" spans="3:14" ht="19.5" thickBot="1">
      <c r="C77" s="308" t="s">
        <v>136</v>
      </c>
      <c r="D77" s="309" t="s">
        <v>63</v>
      </c>
      <c r="E77" s="212"/>
      <c r="F77" s="212"/>
      <c r="G77" s="227"/>
      <c r="H77" s="310">
        <v>0</v>
      </c>
    </row>
    <row r="78" spans="3:14" s="276" customFormat="1">
      <c r="C78" s="209">
        <v>7</v>
      </c>
      <c r="D78" s="311" t="s">
        <v>64</v>
      </c>
      <c r="E78" s="498">
        <v>33921.72</v>
      </c>
      <c r="F78" s="498">
        <v>28520.09</v>
      </c>
      <c r="G78" s="498">
        <v>1274.93</v>
      </c>
      <c r="H78" s="500">
        <v>5401.630000000001</v>
      </c>
    </row>
    <row r="79" spans="3:14" s="276" customFormat="1">
      <c r="C79" s="210"/>
      <c r="D79" s="312" t="s">
        <v>18</v>
      </c>
      <c r="E79" s="499"/>
      <c r="F79" s="499"/>
      <c r="G79" s="499"/>
      <c r="H79" s="501"/>
    </row>
    <row r="80" spans="3:14" s="276" customFormat="1">
      <c r="C80" s="211" t="s">
        <v>9</v>
      </c>
      <c r="D80" s="305" t="s">
        <v>120</v>
      </c>
      <c r="E80" s="313"/>
      <c r="F80" s="313"/>
      <c r="G80" s="200">
        <v>999.73</v>
      </c>
      <c r="H80" s="314"/>
      <c r="N80" s="334"/>
    </row>
    <row r="81" spans="3:8" s="276" customFormat="1">
      <c r="C81" s="211" t="s">
        <v>9</v>
      </c>
      <c r="D81" s="305" t="s">
        <v>119</v>
      </c>
      <c r="E81" s="313"/>
      <c r="F81" s="313"/>
      <c r="G81" s="200">
        <v>116.25</v>
      </c>
      <c r="H81" s="314"/>
    </row>
    <row r="82" spans="3:8" s="276" customFormat="1" ht="19.5" thickBot="1">
      <c r="C82" s="211" t="s">
        <v>9</v>
      </c>
      <c r="D82" s="305" t="s">
        <v>30</v>
      </c>
      <c r="E82" s="313"/>
      <c r="F82" s="313"/>
      <c r="G82" s="200">
        <v>158.94999999999999</v>
      </c>
      <c r="H82" s="314"/>
    </row>
    <row r="83" spans="3:8" s="274" customFormat="1" ht="37.5">
      <c r="C83" s="215" t="s">
        <v>117</v>
      </c>
      <c r="D83" s="216" t="s">
        <v>78</v>
      </c>
      <c r="E83" s="480">
        <v>11983.95</v>
      </c>
      <c r="F83" s="480">
        <v>11453.76</v>
      </c>
      <c r="G83" s="480">
        <v>11975.67</v>
      </c>
      <c r="H83" s="482">
        <v>530.19000000000051</v>
      </c>
    </row>
    <row r="84" spans="3:8" s="274" customFormat="1">
      <c r="C84" s="217"/>
      <c r="D84" s="312" t="s">
        <v>18</v>
      </c>
      <c r="E84" s="481"/>
      <c r="F84" s="481"/>
      <c r="G84" s="481"/>
      <c r="H84" s="483"/>
    </row>
    <row r="85" spans="3:8" s="274" customFormat="1" ht="19.5" thickBot="1">
      <c r="C85" s="218" t="s">
        <v>9</v>
      </c>
      <c r="D85" s="219" t="s">
        <v>119</v>
      </c>
      <c r="E85" s="220">
        <v>11983.95</v>
      </c>
      <c r="F85" s="220">
        <v>11453.76</v>
      </c>
      <c r="G85" s="220">
        <v>11975.67</v>
      </c>
      <c r="H85" s="315">
        <v>530.19000000000051</v>
      </c>
    </row>
    <row r="86" spans="3:8" s="274" customFormat="1" ht="19.5" thickBot="1">
      <c r="C86" s="484" t="s">
        <v>181</v>
      </c>
      <c r="D86" s="485"/>
      <c r="E86" s="486"/>
      <c r="F86" s="486"/>
      <c r="G86" s="486"/>
      <c r="H86" s="487"/>
    </row>
    <row r="87" spans="3:8" s="274" customFormat="1" ht="19.5">
      <c r="C87" s="488" t="s">
        <v>122</v>
      </c>
      <c r="D87" s="489"/>
      <c r="E87" s="490">
        <v>865969.27</v>
      </c>
      <c r="F87" s="490">
        <v>733071.4</v>
      </c>
      <c r="G87" s="490">
        <v>985787.87000000011</v>
      </c>
      <c r="H87" s="492">
        <v>132897.87</v>
      </c>
    </row>
    <row r="88" spans="3:8" s="274" customFormat="1" ht="16.5" customHeight="1" thickBot="1">
      <c r="C88" s="470" t="s">
        <v>18</v>
      </c>
      <c r="D88" s="471"/>
      <c r="E88" s="491"/>
      <c r="F88" s="491"/>
      <c r="G88" s="491"/>
      <c r="H88" s="493"/>
    </row>
    <row r="89" spans="3:8" s="274" customFormat="1">
      <c r="C89" s="203" t="s">
        <v>118</v>
      </c>
      <c r="D89" s="316" t="s">
        <v>143</v>
      </c>
      <c r="E89" s="472">
        <v>142095.29999999999</v>
      </c>
      <c r="F89" s="472">
        <v>120142.96</v>
      </c>
      <c r="G89" s="474">
        <v>157320.63999999998</v>
      </c>
      <c r="H89" s="476">
        <v>21952.339999999982</v>
      </c>
    </row>
    <row r="90" spans="3:8" s="274" customFormat="1">
      <c r="C90" s="203"/>
      <c r="D90" s="317" t="s">
        <v>18</v>
      </c>
      <c r="E90" s="473"/>
      <c r="F90" s="473"/>
      <c r="G90" s="475"/>
      <c r="H90" s="477"/>
    </row>
    <row r="91" spans="3:8" s="274" customFormat="1" ht="17.25" customHeight="1">
      <c r="C91" s="206" t="s">
        <v>9</v>
      </c>
      <c r="D91" s="207" t="s">
        <v>123</v>
      </c>
      <c r="E91" s="204"/>
      <c r="F91" s="204"/>
      <c r="G91" s="204">
        <v>149398.01999999999</v>
      </c>
      <c r="H91" s="318"/>
    </row>
    <row r="92" spans="3:8" s="274" customFormat="1" ht="17.25" customHeight="1">
      <c r="C92" s="206" t="s">
        <v>9</v>
      </c>
      <c r="D92" s="207" t="s">
        <v>135</v>
      </c>
      <c r="E92" s="204"/>
      <c r="F92" s="204"/>
      <c r="G92" s="204">
        <v>7922.62</v>
      </c>
      <c r="H92" s="205"/>
    </row>
    <row r="93" spans="3:8" s="274" customFormat="1" ht="21.75" customHeight="1">
      <c r="C93" s="203" t="s">
        <v>25</v>
      </c>
      <c r="D93" s="319" t="s">
        <v>134</v>
      </c>
      <c r="E93" s="258">
        <v>403007.26</v>
      </c>
      <c r="F93" s="258">
        <v>339364.44</v>
      </c>
      <c r="G93" s="258">
        <v>403373.27</v>
      </c>
      <c r="H93" s="320">
        <v>63642.820000000007</v>
      </c>
    </row>
    <row r="94" spans="3:8" s="274" customFormat="1" ht="17.25" customHeight="1" thickBot="1">
      <c r="C94" s="203" t="s">
        <v>29</v>
      </c>
      <c r="D94" s="321" t="s">
        <v>146</v>
      </c>
      <c r="E94" s="204">
        <v>320866.71000000002</v>
      </c>
      <c r="F94" s="204">
        <v>273564</v>
      </c>
      <c r="G94" s="204">
        <v>425093.96</v>
      </c>
      <c r="H94" s="318">
        <v>47302.710000000021</v>
      </c>
    </row>
    <row r="95" spans="3:8" s="323" customFormat="1" ht="19.5">
      <c r="C95" s="187" t="s">
        <v>132</v>
      </c>
      <c r="D95" s="186" t="s">
        <v>69</v>
      </c>
      <c r="E95" s="322">
        <v>4872450.71</v>
      </c>
      <c r="F95" s="322">
        <v>4124255.38</v>
      </c>
      <c r="G95" s="322">
        <v>4933997.4676000001</v>
      </c>
      <c r="H95" s="322">
        <v>748195.32999999984</v>
      </c>
    </row>
    <row r="96" spans="3:8" s="323" customFormat="1" ht="19.5">
      <c r="C96" s="188" t="s">
        <v>138</v>
      </c>
      <c r="D96" s="69" t="s">
        <v>70</v>
      </c>
      <c r="E96" s="128">
        <v>1454700.02</v>
      </c>
      <c r="F96" s="70">
        <v>1189135.9100000001</v>
      </c>
      <c r="G96" s="70"/>
      <c r="H96" s="129">
        <v>265564.10999999987</v>
      </c>
    </row>
    <row r="97" spans="1:13" s="323" customFormat="1" ht="19.5">
      <c r="C97" s="188" t="s">
        <v>139</v>
      </c>
      <c r="D97" s="69" t="s">
        <v>141</v>
      </c>
      <c r="E97" s="228">
        <v>6327150.7300000004</v>
      </c>
      <c r="F97" s="228">
        <v>5313391.29</v>
      </c>
      <c r="G97" s="70">
        <v>4933997.4676000001</v>
      </c>
      <c r="H97" s="229">
        <v>1013759.4399999997</v>
      </c>
    </row>
    <row r="98" spans="1:13" s="323" customFormat="1" ht="21" thickBot="1">
      <c r="C98" s="189" t="s">
        <v>140</v>
      </c>
      <c r="D98" s="78" t="s">
        <v>142</v>
      </c>
      <c r="E98" s="495">
        <v>0.83977630954905347</v>
      </c>
      <c r="F98" s="495"/>
      <c r="G98" s="495"/>
      <c r="H98" s="496"/>
    </row>
    <row r="99" spans="1:13" s="230" customFormat="1" ht="36" customHeight="1">
      <c r="A99" s="79" t="s">
        <v>144</v>
      </c>
      <c r="B99" s="497" t="s">
        <v>74</v>
      </c>
      <c r="C99" s="497"/>
      <c r="D99" s="497"/>
      <c r="E99" s="324"/>
      <c r="F99" s="324"/>
      <c r="G99" s="81"/>
      <c r="H99" s="81"/>
    </row>
    <row r="100" spans="1:13" s="230" customFormat="1" ht="22.5" customHeight="1">
      <c r="B100" s="443" t="s">
        <v>161</v>
      </c>
      <c r="C100" s="444"/>
      <c r="D100" s="494"/>
      <c r="E100" s="443" t="s">
        <v>159</v>
      </c>
      <c r="F100" s="444"/>
      <c r="G100" s="444"/>
      <c r="H100" s="250">
        <v>51515.506199999982</v>
      </c>
      <c r="J100" s="231"/>
      <c r="K100" s="325"/>
      <c r="L100" s="231"/>
    </row>
    <row r="101" spans="1:13" s="230" customFormat="1" ht="18" customHeight="1">
      <c r="B101" s="445" t="s">
        <v>160</v>
      </c>
      <c r="C101" s="446"/>
      <c r="D101" s="447"/>
      <c r="E101" s="448" t="s">
        <v>177</v>
      </c>
      <c r="F101" s="449"/>
      <c r="G101" s="449"/>
      <c r="H101" s="256">
        <v>20548.046199999982</v>
      </c>
      <c r="J101" s="231"/>
      <c r="K101" s="325"/>
      <c r="L101" s="231"/>
    </row>
    <row r="102" spans="1:13" s="230" customFormat="1" ht="18" customHeight="1">
      <c r="B102" s="445" t="s">
        <v>162</v>
      </c>
      <c r="C102" s="446"/>
      <c r="D102" s="447"/>
      <c r="E102" s="448" t="s">
        <v>179</v>
      </c>
      <c r="F102" s="449"/>
      <c r="G102" s="449"/>
      <c r="H102" s="256">
        <v>30967.46</v>
      </c>
      <c r="J102" s="231"/>
      <c r="K102" s="325"/>
      <c r="L102" s="231"/>
    </row>
    <row r="103" spans="1:13" s="230" customFormat="1" ht="21.75" customHeight="1">
      <c r="B103" s="443" t="s">
        <v>163</v>
      </c>
      <c r="C103" s="444"/>
      <c r="D103" s="494"/>
      <c r="E103" s="249" t="s">
        <v>175</v>
      </c>
      <c r="F103" s="551" t="s">
        <v>176</v>
      </c>
      <c r="G103" s="551"/>
      <c r="H103" s="251">
        <v>262579.28000000026</v>
      </c>
      <c r="J103" s="231"/>
      <c r="K103" s="325"/>
      <c r="L103" s="231"/>
    </row>
    <row r="104" spans="1:13" s="230" customFormat="1" ht="18" customHeight="1">
      <c r="B104" s="445" t="s">
        <v>164</v>
      </c>
      <c r="C104" s="446"/>
      <c r="D104" s="447"/>
      <c r="E104" s="448" t="s">
        <v>178</v>
      </c>
      <c r="F104" s="449"/>
      <c r="G104" s="449"/>
      <c r="H104" s="256">
        <v>245280.52000000025</v>
      </c>
      <c r="J104" s="231"/>
      <c r="K104" s="325"/>
      <c r="L104" s="231"/>
    </row>
    <row r="105" spans="1:13" s="230" customFormat="1" ht="18" customHeight="1">
      <c r="B105" s="459" t="s">
        <v>165</v>
      </c>
      <c r="C105" s="460"/>
      <c r="D105" s="461"/>
      <c r="E105" s="462" t="s">
        <v>179</v>
      </c>
      <c r="F105" s="463"/>
      <c r="G105" s="463"/>
      <c r="H105" s="257">
        <v>17298.760000000002</v>
      </c>
      <c r="J105" s="231"/>
      <c r="K105" s="325"/>
      <c r="L105" s="231"/>
    </row>
    <row r="106" spans="1:13" s="230" customFormat="1" ht="18" customHeight="1">
      <c r="B106" s="468" t="s">
        <v>173</v>
      </c>
      <c r="C106" s="469"/>
      <c r="D106" s="469"/>
      <c r="E106" s="469"/>
      <c r="F106" s="245">
        <f>E107+E108</f>
        <v>128249.40999999997</v>
      </c>
      <c r="G106" s="243"/>
      <c r="H106" s="244"/>
      <c r="J106" s="231"/>
      <c r="K106" s="325"/>
      <c r="L106" s="231"/>
    </row>
    <row r="107" spans="1:13" s="230" customFormat="1" ht="18" customHeight="1">
      <c r="B107" s="448" t="s">
        <v>166</v>
      </c>
      <c r="C107" s="449"/>
      <c r="D107" s="449"/>
      <c r="E107" s="464">
        <v>80855.289999999979</v>
      </c>
      <c r="F107" s="464"/>
      <c r="G107" s="464"/>
      <c r="H107" s="465"/>
      <c r="J107" s="231"/>
      <c r="K107" s="325"/>
      <c r="L107" s="231"/>
    </row>
    <row r="108" spans="1:13" s="230" customFormat="1" ht="18" customHeight="1">
      <c r="B108" s="462" t="s">
        <v>158</v>
      </c>
      <c r="C108" s="463"/>
      <c r="D108" s="463"/>
      <c r="E108" s="466">
        <v>47394.119999999995</v>
      </c>
      <c r="F108" s="466"/>
      <c r="G108" s="466"/>
      <c r="H108" s="467"/>
      <c r="J108" s="231"/>
      <c r="K108" s="325"/>
      <c r="L108" s="231"/>
    </row>
    <row r="109" spans="1:13" s="233" customFormat="1" ht="26.25" customHeight="1">
      <c r="A109" s="79" t="s">
        <v>145</v>
      </c>
      <c r="B109" s="232" t="s">
        <v>75</v>
      </c>
      <c r="D109" s="234"/>
      <c r="E109" s="326"/>
      <c r="F109" s="327"/>
      <c r="G109" s="327"/>
      <c r="H109" s="87"/>
      <c r="I109" s="328"/>
    </row>
    <row r="110" spans="1:13" s="233" customFormat="1" ht="19.5" customHeight="1">
      <c r="A110" s="79"/>
      <c r="B110" s="455" t="s">
        <v>116</v>
      </c>
      <c r="C110" s="456"/>
      <c r="D110" s="457"/>
      <c r="E110" s="478" t="s">
        <v>174</v>
      </c>
      <c r="F110" s="479"/>
      <c r="G110" s="479"/>
      <c r="H110" s="246">
        <v>35950</v>
      </c>
      <c r="I110" s="328"/>
    </row>
    <row r="111" spans="1:13" s="233" customFormat="1" ht="19.5" customHeight="1">
      <c r="A111" s="79"/>
      <c r="B111" s="552" t="s">
        <v>167</v>
      </c>
      <c r="C111" s="553"/>
      <c r="D111" s="554"/>
      <c r="E111" s="241"/>
      <c r="F111" s="453" t="s">
        <v>171</v>
      </c>
      <c r="G111" s="453"/>
      <c r="H111" s="247">
        <v>28984.830826068468</v>
      </c>
      <c r="I111" s="87"/>
      <c r="M111" s="329"/>
    </row>
    <row r="112" spans="1:13" s="233" customFormat="1" ht="19.5" customHeight="1">
      <c r="A112" s="79"/>
      <c r="B112" s="555" t="s">
        <v>77</v>
      </c>
      <c r="C112" s="556"/>
      <c r="D112" s="557"/>
      <c r="E112" s="242"/>
      <c r="F112" s="454" t="s">
        <v>172</v>
      </c>
      <c r="G112" s="454"/>
      <c r="H112" s="248">
        <v>6965.1691739315338</v>
      </c>
      <c r="I112" s="330"/>
      <c r="M112" s="329"/>
    </row>
    <row r="113" spans="1:13" s="233" customFormat="1" ht="74.25" customHeight="1">
      <c r="A113" s="109"/>
      <c r="B113" s="458" t="s">
        <v>170</v>
      </c>
      <c r="C113" s="458"/>
      <c r="D113" s="458"/>
      <c r="E113" s="252">
        <v>164199.40999999997</v>
      </c>
      <c r="F113" s="237"/>
      <c r="G113" s="87"/>
      <c r="H113" s="87"/>
      <c r="M113" s="329"/>
    </row>
    <row r="114" spans="1:13" s="233" customFormat="1" ht="24" customHeight="1">
      <c r="A114" s="109"/>
      <c r="B114" s="238"/>
      <c r="C114" s="238"/>
      <c r="D114" s="239" t="s">
        <v>157</v>
      </c>
      <c r="E114" s="240">
        <v>109840.12082606845</v>
      </c>
      <c r="F114" s="237"/>
      <c r="G114" s="87"/>
      <c r="H114" s="87"/>
    </row>
    <row r="115" spans="1:13" s="233" customFormat="1" ht="24" customHeight="1">
      <c r="A115" s="109"/>
      <c r="B115" s="238"/>
      <c r="C115" s="238"/>
      <c r="D115" s="239" t="s">
        <v>158</v>
      </c>
      <c r="E115" s="240">
        <v>54359.289173931531</v>
      </c>
      <c r="F115" s="237"/>
      <c r="G115" s="87"/>
      <c r="H115" s="87"/>
    </row>
    <row r="116" spans="1:13" s="331" customFormat="1" ht="55.5" customHeight="1">
      <c r="A116" s="440" t="s">
        <v>76</v>
      </c>
      <c r="B116" s="440"/>
      <c r="C116" s="440"/>
      <c r="D116" s="440"/>
      <c r="E116" s="162">
        <v>15902.72</v>
      </c>
      <c r="F116" s="236"/>
      <c r="G116" s="81"/>
      <c r="H116" s="81"/>
    </row>
    <row r="117" spans="1:13" ht="115.5" customHeight="1">
      <c r="B117" s="450" t="s">
        <v>182</v>
      </c>
      <c r="C117" s="450"/>
      <c r="D117" s="450"/>
      <c r="E117" s="335"/>
      <c r="F117" s="335"/>
      <c r="G117" s="92"/>
    </row>
    <row r="118" spans="1:13" ht="32.25" customHeight="1">
      <c r="C118" s="332"/>
      <c r="D118" s="333"/>
      <c r="E118" s="451"/>
      <c r="F118" s="451"/>
      <c r="G118" s="452"/>
      <c r="H118" s="452"/>
    </row>
    <row r="119" spans="1:13">
      <c r="F119" s="235"/>
      <c r="G119" s="94"/>
      <c r="H119" s="24"/>
    </row>
    <row r="120" spans="1:13">
      <c r="F120" s="235"/>
      <c r="G120" s="94"/>
      <c r="H120" s="24"/>
    </row>
    <row r="121" spans="1:13">
      <c r="F121" s="235"/>
      <c r="G121" s="94"/>
      <c r="H121" s="24"/>
    </row>
    <row r="122" spans="1:13">
      <c r="F122" s="235"/>
      <c r="G122" s="94"/>
      <c r="H122" s="24"/>
    </row>
  </sheetData>
  <mergeCells count="128">
    <mergeCell ref="A2:D2"/>
    <mergeCell ref="D3:H3"/>
    <mergeCell ref="D4:H4"/>
    <mergeCell ref="D5:H5"/>
    <mergeCell ref="C6:D7"/>
    <mergeCell ref="E6:H6"/>
    <mergeCell ref="F103:G103"/>
    <mergeCell ref="B111:D111"/>
    <mergeCell ref="B112:D112"/>
    <mergeCell ref="C12:D12"/>
    <mergeCell ref="E12:H12"/>
    <mergeCell ref="C13:D13"/>
    <mergeCell ref="E13:E14"/>
    <mergeCell ref="F13:F14"/>
    <mergeCell ref="G13:G14"/>
    <mergeCell ref="H13:H14"/>
    <mergeCell ref="C14:D14"/>
    <mergeCell ref="C8:D8"/>
    <mergeCell ref="C9:D9"/>
    <mergeCell ref="E9:H9"/>
    <mergeCell ref="C10:D10"/>
    <mergeCell ref="E10:H10"/>
    <mergeCell ref="C11:D11"/>
    <mergeCell ref="E11:H11"/>
    <mergeCell ref="C19:D19"/>
    <mergeCell ref="E19:E20"/>
    <mergeCell ref="F19:F20"/>
    <mergeCell ref="G19:G20"/>
    <mergeCell ref="H19:H20"/>
    <mergeCell ref="C20:D20"/>
    <mergeCell ref="C15:D15"/>
    <mergeCell ref="E15:E16"/>
    <mergeCell ref="F15:F16"/>
    <mergeCell ref="G15:G16"/>
    <mergeCell ref="H15:H16"/>
    <mergeCell ref="C16:D16"/>
    <mergeCell ref="C28:D28"/>
    <mergeCell ref="C29:D29"/>
    <mergeCell ref="E29:E30"/>
    <mergeCell ref="F29:F30"/>
    <mergeCell ref="G29:G30"/>
    <mergeCell ref="H29:H30"/>
    <mergeCell ref="C30:D30"/>
    <mergeCell ref="C23:D23"/>
    <mergeCell ref="E23:E24"/>
    <mergeCell ref="F23:F24"/>
    <mergeCell ref="G23:G24"/>
    <mergeCell ref="H23:H24"/>
    <mergeCell ref="C27:D27"/>
    <mergeCell ref="H37:H39"/>
    <mergeCell ref="E48:E49"/>
    <mergeCell ref="F48:F49"/>
    <mergeCell ref="G48:G49"/>
    <mergeCell ref="H48:H49"/>
    <mergeCell ref="C32:C33"/>
    <mergeCell ref="E32:E33"/>
    <mergeCell ref="F32:F33"/>
    <mergeCell ref="G32:G33"/>
    <mergeCell ref="H32:H33"/>
    <mergeCell ref="E35:E36"/>
    <mergeCell ref="F35:F36"/>
    <mergeCell ref="G35:G36"/>
    <mergeCell ref="H35:H36"/>
    <mergeCell ref="E57:E58"/>
    <mergeCell ref="F57:F58"/>
    <mergeCell ref="G57:G58"/>
    <mergeCell ref="H57:H58"/>
    <mergeCell ref="C60:H60"/>
    <mergeCell ref="C61:D61"/>
    <mergeCell ref="E61:E62"/>
    <mergeCell ref="F61:F62"/>
    <mergeCell ref="G61:G62"/>
    <mergeCell ref="H61:H62"/>
    <mergeCell ref="E78:E79"/>
    <mergeCell ref="F78:F79"/>
    <mergeCell ref="G78:G79"/>
    <mergeCell ref="H78:H79"/>
    <mergeCell ref="E64:E65"/>
    <mergeCell ref="F64:F65"/>
    <mergeCell ref="G64:G65"/>
    <mergeCell ref="H64:H65"/>
    <mergeCell ref="E67:E68"/>
    <mergeCell ref="F67:F68"/>
    <mergeCell ref="G67:G68"/>
    <mergeCell ref="H67:H68"/>
    <mergeCell ref="E110:G110"/>
    <mergeCell ref="E83:E84"/>
    <mergeCell ref="F83:F84"/>
    <mergeCell ref="G83:G84"/>
    <mergeCell ref="H83:H84"/>
    <mergeCell ref="C86:H86"/>
    <mergeCell ref="C87:D87"/>
    <mergeCell ref="E87:E88"/>
    <mergeCell ref="F87:F88"/>
    <mergeCell ref="G87:G88"/>
    <mergeCell ref="H87:H88"/>
    <mergeCell ref="B102:D102"/>
    <mergeCell ref="E102:G102"/>
    <mergeCell ref="B103:D103"/>
    <mergeCell ref="B104:D104"/>
    <mergeCell ref="E104:G104"/>
    <mergeCell ref="E98:H98"/>
    <mergeCell ref="B99:D99"/>
    <mergeCell ref="B100:D100"/>
    <mergeCell ref="G1:J2"/>
    <mergeCell ref="E100:G100"/>
    <mergeCell ref="B101:D101"/>
    <mergeCell ref="E101:G101"/>
    <mergeCell ref="B117:D117"/>
    <mergeCell ref="E118:F118"/>
    <mergeCell ref="G118:H118"/>
    <mergeCell ref="F111:G111"/>
    <mergeCell ref="F112:G112"/>
    <mergeCell ref="B110:D110"/>
    <mergeCell ref="B113:D113"/>
    <mergeCell ref="A116:D116"/>
    <mergeCell ref="B105:D105"/>
    <mergeCell ref="E105:G105"/>
    <mergeCell ref="B107:D107"/>
    <mergeCell ref="E107:H107"/>
    <mergeCell ref="B108:D108"/>
    <mergeCell ref="E108:H108"/>
    <mergeCell ref="B106:E106"/>
    <mergeCell ref="C88:D88"/>
    <mergeCell ref="E89:E90"/>
    <mergeCell ref="F89:F90"/>
    <mergeCell ref="G89:G90"/>
    <mergeCell ref="H89:H90"/>
  </mergeCells>
  <pageMargins left="0.11811023622047245" right="0" top="0" bottom="0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 47 (2)_базовая</vt:lpstr>
      <vt:lpstr>Д 47 (3)_базовая</vt:lpstr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user</cp:lastModifiedBy>
  <cp:lastPrinted>2016-06-14T08:10:00Z</cp:lastPrinted>
  <dcterms:created xsi:type="dcterms:W3CDTF">2014-07-10T07:28:16Z</dcterms:created>
  <dcterms:modified xsi:type="dcterms:W3CDTF">2016-06-15T06:43:04Z</dcterms:modified>
</cp:coreProperties>
</file>